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workbookProtection workbookPassword="9573" lockStructure="1"/>
  <bookViews>
    <workbookView xWindow="-135" yWindow="-135" windowWidth="14220" windowHeight="115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v1bvyumsqh02d2hwuje5xik5uk!$I$20</definedName>
    <definedName name="eaho2ejrtdbq5dbiou1fruoidk">v1bvyumsqh02d2hwuje5xik5uk!$B$15</definedName>
    <definedName name="frupzostrx2engzlq5coj1izgc">v1bvyumsqh02d2hwuje5xik5uk!$C$21:$C$438</definedName>
    <definedName name="hxw0shfsad1bl0w3rcqndiwdqc">v1bvyumsqh02d2hwuje5xik5uk!$D$20:$G$20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v1bvyumsqh02d2hwuje5xik5uk!$D$19:$F$19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v1bvyumsqh02d2hwuje5xik5uk!$H$21:$H$438</definedName>
    <definedName name="qunp1nijp1aaxbgswizf0lz200">v1bvyumsqh02d2hwuje5xik5uk!$B$2</definedName>
    <definedName name="rcn525ywmx4pde1kn3aevp0dfk">v1bvyumsqh02d2hwuje5xik5uk!$H$20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v1bvyumsqh02d2hwuje5xik5uk!$D$21:$G$21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0">Лист1!$A$1:$F$471</definedName>
  </definedNames>
  <calcPr calcId="145621"/>
</workbook>
</file>

<file path=xl/calcChain.xml><?xml version="1.0" encoding="utf-8"?>
<calcChain xmlns="http://schemas.openxmlformats.org/spreadsheetml/2006/main">
  <c r="E308" i="1" l="1"/>
  <c r="F308" i="1"/>
  <c r="D308" i="1"/>
  <c r="E278" i="1" l="1"/>
  <c r="F278" i="1"/>
  <c r="E277" i="1"/>
  <c r="F277" i="1"/>
  <c r="D278" i="1"/>
  <c r="D277" i="1" s="1"/>
  <c r="E201" i="1"/>
  <c r="F201" i="1"/>
  <c r="D201" i="1"/>
  <c r="E151" i="1"/>
  <c r="F151" i="1"/>
  <c r="D151" i="1"/>
  <c r="E432" i="1"/>
  <c r="F432" i="1"/>
  <c r="D432" i="1"/>
  <c r="D434" i="1"/>
  <c r="E434" i="1"/>
  <c r="F434" i="1"/>
  <c r="E318" i="1"/>
  <c r="F318" i="1"/>
  <c r="D318" i="1"/>
  <c r="E315" i="1"/>
  <c r="E314" i="1" s="1"/>
  <c r="F315" i="1"/>
  <c r="F314" i="1" s="1"/>
  <c r="D315" i="1"/>
  <c r="D314" i="1" s="1"/>
  <c r="F301" i="1"/>
  <c r="E301" i="1"/>
  <c r="D301" i="1"/>
  <c r="D296" i="1"/>
  <c r="E296" i="1"/>
  <c r="F296" i="1"/>
  <c r="E288" i="1"/>
  <c r="F288" i="1"/>
  <c r="D288" i="1"/>
  <c r="F197" i="1"/>
  <c r="E197" i="1"/>
  <c r="D197" i="1"/>
  <c r="E186" i="1"/>
  <c r="F186" i="1"/>
  <c r="D186" i="1"/>
  <c r="D178" i="1"/>
  <c r="E158" i="1"/>
  <c r="F158" i="1"/>
  <c r="D158" i="1"/>
  <c r="E154" i="1"/>
  <c r="F154" i="1"/>
  <c r="D154" i="1"/>
  <c r="E133" i="1"/>
  <c r="F133" i="1"/>
  <c r="D133" i="1"/>
  <c r="F85" i="1"/>
  <c r="E85" i="1"/>
  <c r="D85" i="1"/>
  <c r="F83" i="1"/>
  <c r="E83" i="1"/>
  <c r="D83" i="1"/>
  <c r="E81" i="1"/>
  <c r="F81" i="1"/>
  <c r="D81" i="1"/>
  <c r="F79" i="1"/>
  <c r="E79" i="1"/>
  <c r="D79" i="1"/>
  <c r="D77" i="1"/>
  <c r="F77" i="1"/>
  <c r="E77" i="1"/>
  <c r="E75" i="1"/>
  <c r="F75" i="1"/>
  <c r="D75" i="1"/>
  <c r="E73" i="1"/>
  <c r="F73" i="1"/>
  <c r="D73" i="1"/>
  <c r="D68" i="1"/>
  <c r="D60" i="1"/>
  <c r="E26" i="1"/>
  <c r="F26" i="1"/>
  <c r="D26" i="1"/>
  <c r="E55" i="1"/>
  <c r="F55" i="1"/>
  <c r="E292" i="1"/>
  <c r="E291" i="1" s="1"/>
  <c r="F292" i="1"/>
  <c r="D292" i="1"/>
  <c r="D291" i="1" s="1"/>
  <c r="F291" i="1"/>
  <c r="E338" i="1"/>
  <c r="F338" i="1"/>
  <c r="D338" i="1"/>
  <c r="D325" i="1"/>
  <c r="E325" i="1"/>
  <c r="F325" i="1"/>
  <c r="E322" i="1"/>
  <c r="F322" i="1"/>
  <c r="D322" i="1"/>
  <c r="E320" i="1"/>
  <c r="F320" i="1"/>
  <c r="D320" i="1"/>
  <c r="D303" i="1"/>
  <c r="D250" i="1"/>
  <c r="D223" i="1"/>
  <c r="E139" i="1"/>
  <c r="F139" i="1"/>
  <c r="D139" i="1"/>
  <c r="E107" i="1"/>
  <c r="F107" i="1"/>
  <c r="D107" i="1"/>
  <c r="E105" i="1"/>
  <c r="F105" i="1"/>
  <c r="D105" i="1"/>
  <c r="D101" i="1"/>
  <c r="E71" i="1"/>
  <c r="F71" i="1"/>
  <c r="F70" i="1" s="1"/>
  <c r="D71" i="1"/>
  <c r="D70" i="1" s="1"/>
  <c r="D47" i="1"/>
  <c r="E23" i="1"/>
  <c r="F23" i="1"/>
  <c r="D23" i="1"/>
  <c r="D317" i="1" l="1"/>
  <c r="E70" i="1"/>
  <c r="F317" i="1"/>
  <c r="E317" i="1"/>
  <c r="D466" i="1"/>
  <c r="E420" i="1"/>
  <c r="F420" i="1"/>
  <c r="D420" i="1"/>
  <c r="E417" i="1"/>
  <c r="F417" i="1"/>
  <c r="D417" i="1"/>
  <c r="E399" i="1"/>
  <c r="E374" i="1"/>
  <c r="F374" i="1"/>
  <c r="D374" i="1"/>
  <c r="E362" i="1"/>
  <c r="F362" i="1"/>
  <c r="D362" i="1"/>
  <c r="D354" i="1"/>
  <c r="E356" i="1"/>
  <c r="F356" i="1"/>
  <c r="D356" i="1"/>
  <c r="F353" i="1"/>
  <c r="E353" i="1"/>
  <c r="E347" i="1"/>
  <c r="F347" i="1"/>
  <c r="D347" i="1"/>
  <c r="E327" i="1"/>
  <c r="E324" i="1" s="1"/>
  <c r="F327" i="1"/>
  <c r="F324" i="1" s="1"/>
  <c r="D327" i="1"/>
  <c r="D324" i="1" s="1"/>
  <c r="A19" i="4"/>
  <c r="A18" i="4"/>
  <c r="B14" i="4"/>
  <c r="B4" i="4"/>
  <c r="F466" i="1"/>
  <c r="E466" i="1"/>
  <c r="F464" i="1"/>
  <c r="E464" i="1"/>
  <c r="D464" i="1"/>
  <c r="F460" i="1"/>
  <c r="E460" i="1"/>
  <c r="D460" i="1"/>
  <c r="F457" i="1"/>
  <c r="E457" i="1"/>
  <c r="D457" i="1"/>
  <c r="F454" i="1"/>
  <c r="E454" i="1"/>
  <c r="D454" i="1"/>
  <c r="F451" i="1"/>
  <c r="E451" i="1"/>
  <c r="D451" i="1"/>
  <c r="F448" i="1"/>
  <c r="E448" i="1"/>
  <c r="D448" i="1"/>
  <c r="F446" i="1"/>
  <c r="E446" i="1"/>
  <c r="D446" i="1"/>
  <c r="F443" i="1"/>
  <c r="E443" i="1"/>
  <c r="D443" i="1"/>
  <c r="F440" i="1"/>
  <c r="E440" i="1"/>
  <c r="D440" i="1"/>
  <c r="F438" i="1"/>
  <c r="E438" i="1"/>
  <c r="D438" i="1"/>
  <c r="F436" i="1"/>
  <c r="E436" i="1"/>
  <c r="D436" i="1"/>
  <c r="F429" i="1"/>
  <c r="E429" i="1"/>
  <c r="D429" i="1"/>
  <c r="F427" i="1"/>
  <c r="E427" i="1"/>
  <c r="D427" i="1"/>
  <c r="F425" i="1"/>
  <c r="E425" i="1"/>
  <c r="D425" i="1"/>
  <c r="F423" i="1"/>
  <c r="E423" i="1"/>
  <c r="D423" i="1"/>
  <c r="F413" i="1"/>
  <c r="E413" i="1"/>
  <c r="D413" i="1"/>
  <c r="F411" i="1"/>
  <c r="E411" i="1" l="1"/>
  <c r="D411" i="1"/>
  <c r="F409" i="1"/>
  <c r="E409" i="1"/>
  <c r="D409" i="1"/>
  <c r="F405" i="1"/>
  <c r="E405" i="1"/>
  <c r="D405" i="1"/>
  <c r="F402" i="1"/>
  <c r="E402" i="1"/>
  <c r="D402" i="1"/>
  <c r="F399" i="1"/>
  <c r="D399" i="1"/>
  <c r="F396" i="1"/>
  <c r="E396" i="1"/>
  <c r="D396" i="1"/>
  <c r="F393" i="1"/>
  <c r="E393" i="1"/>
  <c r="D393" i="1"/>
  <c r="F390" i="1"/>
  <c r="E390" i="1"/>
  <c r="D390" i="1"/>
  <c r="F388" i="1"/>
  <c r="E388" i="1"/>
  <c r="D388" i="1"/>
  <c r="F385" i="1"/>
  <c r="E385" i="1"/>
  <c r="D385" i="1"/>
  <c r="F382" i="1"/>
  <c r="E382" i="1"/>
  <c r="D382" i="1"/>
  <c r="F379" i="1"/>
  <c r="E379" i="1"/>
  <c r="D379" i="1"/>
  <c r="F377" i="1"/>
  <c r="E377" i="1"/>
  <c r="D377" i="1"/>
  <c r="F372" i="1"/>
  <c r="E372" i="1"/>
  <c r="D372" i="1"/>
  <c r="F370" i="1"/>
  <c r="E370" i="1"/>
  <c r="D370" i="1"/>
  <c r="F367" i="1"/>
  <c r="E367" i="1"/>
  <c r="D367" i="1"/>
  <c r="F364" i="1"/>
  <c r="E364" i="1"/>
  <c r="D364" i="1"/>
  <c r="F360" i="1"/>
  <c r="E360" i="1"/>
  <c r="D360" i="1"/>
  <c r="F358" i="1" l="1"/>
  <c r="E358" i="1"/>
  <c r="D358" i="1"/>
  <c r="F354" i="1"/>
  <c r="E354" i="1"/>
  <c r="F352" i="1"/>
  <c r="E352" i="1"/>
  <c r="D352" i="1"/>
  <c r="F350" i="1"/>
  <c r="E350" i="1"/>
  <c r="D350" i="1"/>
  <c r="F344" i="1"/>
  <c r="E344" i="1"/>
  <c r="D344" i="1"/>
  <c r="F342" i="1"/>
  <c r="E342" i="1"/>
  <c r="D342" i="1"/>
  <c r="F340" i="1" l="1"/>
  <c r="E340" i="1"/>
  <c r="D340" i="1"/>
  <c r="F336" i="1"/>
  <c r="E336" i="1"/>
  <c r="D336" i="1"/>
  <c r="F332" i="1"/>
  <c r="E332" i="1"/>
  <c r="D332" i="1"/>
  <c r="F330" i="1"/>
  <c r="E330" i="1"/>
  <c r="D330" i="1"/>
  <c r="D329" i="1" s="1"/>
  <c r="E329" i="1" l="1"/>
  <c r="F329" i="1"/>
  <c r="F312" i="1"/>
  <c r="E312" i="1"/>
  <c r="D312" i="1"/>
  <c r="F310" i="1"/>
  <c r="F307" i="1" s="1"/>
  <c r="E310" i="1"/>
  <c r="E307" i="1" s="1"/>
  <c r="D310" i="1"/>
  <c r="D307" i="1" s="1"/>
  <c r="F305" i="1"/>
  <c r="E305" i="1"/>
  <c r="D305" i="1"/>
  <c r="D300" i="1" s="1"/>
  <c r="F303" i="1"/>
  <c r="E303" i="1"/>
  <c r="F298" i="1"/>
  <c r="F295" i="1" s="1"/>
  <c r="E298" i="1"/>
  <c r="E295" i="1" s="1"/>
  <c r="D298" i="1"/>
  <c r="D295" i="1" s="1"/>
  <c r="F287" i="1"/>
  <c r="D294" i="1" l="1"/>
  <c r="F300" i="1"/>
  <c r="E300" i="1" s="1"/>
  <c r="E294" i="1" s="1"/>
  <c r="E287" i="1"/>
  <c r="D287" i="1" s="1"/>
  <c r="F285" i="1"/>
  <c r="E285" i="1"/>
  <c r="D285" i="1"/>
  <c r="F282" i="1"/>
  <c r="E282" i="1"/>
  <c r="E281" i="1" s="1"/>
  <c r="E280" i="1" s="1"/>
  <c r="D282" i="1"/>
  <c r="F275" i="1"/>
  <c r="E275" i="1"/>
  <c r="D275" i="1"/>
  <c r="F273" i="1"/>
  <c r="E273" i="1"/>
  <c r="D273" i="1"/>
  <c r="F281" i="1" l="1"/>
  <c r="F280" i="1" s="1"/>
  <c r="F294" i="1"/>
  <c r="D281" i="1"/>
  <c r="D280" i="1" s="1"/>
  <c r="F272" i="1"/>
  <c r="E272" i="1"/>
  <c r="D272" i="1"/>
  <c r="F269" i="1"/>
  <c r="E269" i="1"/>
  <c r="D269" i="1"/>
  <c r="F266" i="1"/>
  <c r="E266" i="1"/>
  <c r="D266" i="1"/>
  <c r="E265" i="1" l="1"/>
  <c r="F265" i="1"/>
  <c r="D265" i="1"/>
  <c r="F261" i="1"/>
  <c r="E261" i="1"/>
  <c r="D261" i="1"/>
  <c r="F259" i="1"/>
  <c r="E259" i="1"/>
  <c r="D259" i="1"/>
  <c r="F256" i="1" l="1"/>
  <c r="F255" i="1" s="1"/>
  <c r="E256" i="1"/>
  <c r="D256" i="1"/>
  <c r="D255" i="1" s="1"/>
  <c r="E255" i="1"/>
  <c r="F250" i="1"/>
  <c r="E250" i="1"/>
  <c r="F247" i="1"/>
  <c r="E247" i="1"/>
  <c r="D247" i="1"/>
  <c r="F243" i="1"/>
  <c r="E243" i="1"/>
  <c r="D243" i="1"/>
  <c r="D242" i="1" l="1"/>
  <c r="D241" i="1" s="1"/>
  <c r="F242" i="1"/>
  <c r="E242" i="1"/>
  <c r="E241" i="1"/>
  <c r="F239" i="1"/>
  <c r="E239" i="1"/>
  <c r="D239" i="1"/>
  <c r="D238" i="1" s="1"/>
  <c r="F236" i="1"/>
  <c r="E236" i="1"/>
  <c r="D236" i="1"/>
  <c r="F234" i="1"/>
  <c r="E234" i="1"/>
  <c r="D234" i="1"/>
  <c r="F231" i="1"/>
  <c r="E231" i="1"/>
  <c r="D231" i="1"/>
  <c r="F230" i="1" s="1"/>
  <c r="F227" i="1"/>
  <c r="E227" i="1"/>
  <c r="D227" i="1"/>
  <c r="F226" i="1" s="1"/>
  <c r="F223" i="1"/>
  <c r="E223" i="1"/>
  <c r="E222" i="1" s="1"/>
  <c r="F220" i="1"/>
  <c r="E220" i="1"/>
  <c r="D220" i="1"/>
  <c r="F218" i="1"/>
  <c r="E218" i="1"/>
  <c r="E217" i="1" s="1"/>
  <c r="D218" i="1"/>
  <c r="F217" i="1" s="1"/>
  <c r="F215" i="1"/>
  <c r="E215" i="1"/>
  <c r="D215" i="1"/>
  <c r="F213" i="1"/>
  <c r="E213" i="1"/>
  <c r="D213" i="1"/>
  <c r="F211" i="1"/>
  <c r="E211" i="1"/>
  <c r="D211" i="1"/>
  <c r="F208" i="1"/>
  <c r="E208" i="1"/>
  <c r="D208" i="1"/>
  <c r="F206" i="1"/>
  <c r="E206" i="1"/>
  <c r="D206" i="1"/>
  <c r="F203" i="1"/>
  <c r="E203" i="1"/>
  <c r="D203" i="1"/>
  <c r="D196" i="1" s="1"/>
  <c r="F199" i="1"/>
  <c r="E199" i="1"/>
  <c r="D199" i="1"/>
  <c r="F192" i="1"/>
  <c r="E192" i="1"/>
  <c r="D192" i="1"/>
  <c r="F190" i="1"/>
  <c r="E190" i="1"/>
  <c r="D190" i="1"/>
  <c r="F188" i="1"/>
  <c r="E188" i="1"/>
  <c r="D188" i="1"/>
  <c r="F181" i="1"/>
  <c r="E181" i="1"/>
  <c r="D181" i="1"/>
  <c r="F178" i="1"/>
  <c r="E178" i="1"/>
  <c r="F174" i="1"/>
  <c r="F173" i="1" s="1"/>
  <c r="E174" i="1"/>
  <c r="E173" i="1" s="1"/>
  <c r="D174" i="1"/>
  <c r="F170" i="1"/>
  <c r="E170" i="1"/>
  <c r="D170" i="1"/>
  <c r="F168" i="1"/>
  <c r="E168" i="1"/>
  <c r="D168" i="1"/>
  <c r="F166" i="1"/>
  <c r="E166" i="1"/>
  <c r="D166" i="1"/>
  <c r="F162" i="1"/>
  <c r="E162" i="1"/>
  <c r="D162" i="1"/>
  <c r="E150" i="1"/>
  <c r="D150" i="1"/>
  <c r="F147" i="1"/>
  <c r="F146" i="1" s="1"/>
  <c r="E147" i="1"/>
  <c r="D147" i="1"/>
  <c r="D146" i="1" s="1"/>
  <c r="F143" i="1"/>
  <c r="F142" i="1" s="1"/>
  <c r="E143" i="1"/>
  <c r="E142" i="1" s="1"/>
  <c r="D143" i="1"/>
  <c r="D142" i="1" s="1"/>
  <c r="F135" i="1"/>
  <c r="E135" i="1"/>
  <c r="D135" i="1"/>
  <c r="F130" i="1"/>
  <c r="E130" i="1"/>
  <c r="D130" i="1"/>
  <c r="F126" i="1"/>
  <c r="E126" i="1"/>
  <c r="D126" i="1"/>
  <c r="F124" i="1"/>
  <c r="E124" i="1"/>
  <c r="D124" i="1"/>
  <c r="F122" i="1"/>
  <c r="E122" i="1"/>
  <c r="D122" i="1"/>
  <c r="F120" i="1"/>
  <c r="E120" i="1"/>
  <c r="D120" i="1"/>
  <c r="F116" i="1"/>
  <c r="E116" i="1"/>
  <c r="D116" i="1"/>
  <c r="F113" i="1"/>
  <c r="E113" i="1"/>
  <c r="D113" i="1"/>
  <c r="F101" i="1"/>
  <c r="E101" i="1"/>
  <c r="F98" i="1"/>
  <c r="E98" i="1"/>
  <c r="D112" i="1" l="1"/>
  <c r="E112" i="1"/>
  <c r="F177" i="1"/>
  <c r="D233" i="1"/>
  <c r="F112" i="1"/>
  <c r="E196" i="1"/>
  <c r="F196" i="1"/>
  <c r="F205" i="1"/>
  <c r="E161" i="1"/>
  <c r="D185" i="1"/>
  <c r="D217" i="1"/>
  <c r="F241" i="1"/>
  <c r="E97" i="1"/>
  <c r="F97" i="1"/>
  <c r="F161" i="1"/>
  <c r="D161" i="1"/>
  <c r="F185" i="1"/>
  <c r="E146" i="1"/>
  <c r="F210" i="1"/>
  <c r="D210" i="1"/>
  <c r="D205" i="1"/>
  <c r="D177" i="1"/>
  <c r="D173" i="1"/>
  <c r="E185" i="1"/>
  <c r="E210" i="1"/>
  <c r="F233" i="1"/>
  <c r="F157" i="1"/>
  <c r="E205" i="1"/>
  <c r="F222" i="1"/>
  <c r="F238" i="1"/>
  <c r="F150" i="1"/>
  <c r="E177" i="1"/>
  <c r="E157" i="1"/>
  <c r="D157" i="1"/>
  <c r="D222" i="1"/>
  <c r="E226" i="1"/>
  <c r="D226" i="1" s="1"/>
  <c r="D230" i="1"/>
  <c r="E233" i="1"/>
  <c r="F184" i="1"/>
  <c r="E230" i="1"/>
  <c r="E238" i="1"/>
  <c r="D98" i="1"/>
  <c r="D97" i="1" s="1"/>
  <c r="D229" i="1" l="1"/>
  <c r="D184" i="1"/>
  <c r="E184" i="1"/>
  <c r="F229" i="1"/>
  <c r="E229" i="1"/>
  <c r="F96" i="1" l="1"/>
  <c r="E96" i="1" s="1"/>
  <c r="D96" i="1"/>
  <c r="F93" i="1"/>
  <c r="E93" i="1"/>
  <c r="E92" i="1" s="1"/>
  <c r="D93" i="1"/>
  <c r="F88" i="1"/>
  <c r="E88" i="1"/>
  <c r="D88" i="1"/>
  <c r="F92" i="1" l="1"/>
  <c r="D92" i="1"/>
  <c r="F87" i="1"/>
  <c r="E87" i="1"/>
  <c r="D87" i="1" s="1"/>
  <c r="F68" i="1"/>
  <c r="E68" i="1"/>
  <c r="F66" i="1"/>
  <c r="E66" i="1"/>
  <c r="D66" i="1"/>
  <c r="F64" i="1"/>
  <c r="E64" i="1"/>
  <c r="D64" i="1"/>
  <c r="F62" i="1"/>
  <c r="E62" i="1"/>
  <c r="D62" i="1"/>
  <c r="F60" i="1"/>
  <c r="E60" i="1"/>
  <c r="F58" i="1"/>
  <c r="E58" i="1"/>
  <c r="D58" i="1"/>
  <c r="D57" i="1" l="1"/>
  <c r="F57" i="1"/>
  <c r="E57" i="1"/>
  <c r="D55" i="1"/>
  <c r="F54" i="1" s="1"/>
  <c r="F53" i="1" s="1"/>
  <c r="E54" i="1"/>
  <c r="E53" i="1" s="1"/>
  <c r="D54" i="1" l="1"/>
  <c r="F51" i="1"/>
  <c r="E51" i="1"/>
  <c r="D51" i="1"/>
  <c r="F49" i="1"/>
  <c r="E49" i="1"/>
  <c r="D49" i="1"/>
  <c r="F47" i="1"/>
  <c r="E47" i="1"/>
  <c r="F44" i="1"/>
  <c r="E44" i="1"/>
  <c r="D44" i="1"/>
  <c r="F42" i="1"/>
  <c r="E42" i="1"/>
  <c r="D42" i="1"/>
  <c r="F39" i="1"/>
  <c r="E39" i="1"/>
  <c r="D39" i="1"/>
  <c r="F36" i="1"/>
  <c r="E36" i="1"/>
  <c r="D36" i="1"/>
  <c r="F32" i="1"/>
  <c r="E32" i="1"/>
  <c r="D32" i="1"/>
  <c r="F28" i="1"/>
  <c r="E28" i="1"/>
  <c r="D28" i="1"/>
  <c r="F20" i="1"/>
  <c r="E20" i="1"/>
  <c r="D20" i="1"/>
  <c r="E46" i="1" l="1"/>
  <c r="F41" i="1"/>
  <c r="E41" i="1" s="1"/>
  <c r="D19" i="1"/>
  <c r="F46" i="1"/>
  <c r="D53" i="1"/>
  <c r="D41" i="1"/>
  <c r="D46" i="1"/>
  <c r="E19" i="1"/>
  <c r="F38" i="1"/>
  <c r="F19" i="1"/>
  <c r="E38" i="1"/>
  <c r="D38" i="1" s="1"/>
  <c r="F18" i="1" l="1"/>
  <c r="F471" i="1" s="1"/>
  <c r="D18" i="1"/>
  <c r="D471" i="1" s="1"/>
  <c r="E18" i="1"/>
  <c r="E471" i="1" s="1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<sst xmlns="http://schemas.openxmlformats.org/spreadsheetml/2006/main" count="1795" uniqueCount="1325">
  <si>
    <t>=RowLink(Лист1!$261:$261)</t>
  </si>
  <si>
    <t>=RowLink(Лист1!$262:$262)</t>
  </si>
  <si>
    <t>=RowLink(Лист1!$263:$263)</t>
  </si>
  <si>
    <t>=RowLink(Лист1!$264:$264)</t>
  </si>
  <si>
    <t>=RowLink(Лист1!$265:$265)</t>
  </si>
  <si>
    <t>=RowLink(Лист1!$266:$266)</t>
  </si>
  <si>
    <t>=RowLink(Лист1!$267:$267)</t>
  </si>
  <si>
    <t>=RowLink(Лист1!$268:$268)</t>
  </si>
  <si>
    <t>=RowLink(Лист1!$269:$269)</t>
  </si>
  <si>
    <t>=RowLink(Лист1!$270:$270)</t>
  </si>
  <si>
    <t>=RowLink(Лист1!$271:$271)</t>
  </si>
  <si>
    <t>=RowLink(Лист1!$272:$272)</t>
  </si>
  <si>
    <t>=RowLink(Лист1!$273:$273)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</si>
  <si>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</si>
  <si>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</si>
  <si>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</si>
  <si>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</si>
  <si>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</si>
  <si>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=RowLink(Лист1!$279:$279)</t>
  </si>
  <si>
    <t>=RowLink(Лист1!$280:$280)</t>
  </si>
  <si>
    <t>=RowLink(Лист1!$285:$285)</t>
  </si>
  <si>
    <t>=RowLink(Лист1!$286:$286)</t>
  </si>
  <si>
    <t>=RowLink(Лист1!$287:$287)</t>
  </si>
  <si>
    <t>=RowLink(Лист1!$288:$288)</t>
  </si>
  <si>
    <t>=RowLink(Лист1!$289:$289)</t>
  </si>
  <si>
    <t>=RowLink(Лист1!$291:$291)</t>
  </si>
  <si>
    <t>=RowLink(Лист1!$292:$292)</t>
  </si>
  <si>
    <t>=RowLink(Лист1!$290:$290)</t>
  </si>
  <si>
    <t>=RowLink(Лист1!$293:$293)</t>
  </si>
  <si>
    <t>=RowLink(Лист1!$294:$294)</t>
  </si>
  <si>
    <t>=RowLink(Лист1!$302:$302)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</si>
  <si>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</si>
  <si>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</si>
  <si>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</si>
  <si>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</si>
  <si>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</si>
  <si>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</si>
  <si>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</si>
  <si>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</si>
  <si>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=RowLink(Лист1!$311:$311)</t>
  </si>
  <si>
    <t>=RowLink(Лист1!$312:$312)</t>
  </si>
  <si>
    <t>=RowLink(Лист1!$313:$313)</t>
  </si>
  <si>
    <t>=RowLink(Лист1!$314:$314)</t>
  </si>
  <si>
    <t>=RowLink(Лист1!$315:$315)</t>
  </si>
  <si>
    <t>=RowLink(Лист1!$316:$316)</t>
  </si>
  <si>
    <t>=RowLink(Лист1!$317:$317)</t>
  </si>
  <si>
    <t>=RowLink(Лист1!$318:$318)</t>
  </si>
  <si>
    <t>=RowLink(Лист1!$319:$319)</t>
  </si>
  <si>
    <t>=RowLink(Лист1!$320:$320)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</si>
  <si>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</si>
  <si>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</si>
  <si>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</si>
  <si>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</si>
  <si>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</si>
  <si>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</si>
  <si>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=RowLink(Лист1!$327:$327)</t>
  </si>
  <si>
    <t>=RowLink(Лист1!$328:$328)</t>
  </si>
  <si>
    <t>=RowLink(Лист1!$329:$329)</t>
  </si>
  <si>
    <t>=RowLink(Лист1!$330:$330)</t>
  </si>
  <si>
    <t>=RowLink(Лист1!$332:$332)</t>
  </si>
  <si>
    <t>=RowLink(Лист1!$333:$333)</t>
  </si>
  <si>
    <t>=RowLink(Лист1!$336:$336)</t>
  </si>
  <si>
    <t>=RowLink(Лист1!$334:$334)</t>
  </si>
  <si>
    <t>=RowLink(Лист1!$335:$335)</t>
  </si>
  <si>
    <t>=RowLink(Лист1!$338:$338)</t>
  </si>
  <si>
    <t>=RowLink(Лист1!$339:$339)</t>
  </si>
  <si>
    <t>=RowLink(Лист1!$340:$340)</t>
  </si>
  <si>
    <t>001</t>
  </si>
  <si>
    <t>00104</t>
  </si>
  <si>
    <t>00123</t>
  </si>
  <si>
    <t>00136</t>
  </si>
  <si>
    <t>00137</t>
  </si>
  <si>
    <t>00138</t>
  </si>
  <si>
    <t>00140</t>
  </si>
  <si>
    <t>00151</t>
  </si>
  <si>
    <t>0019A</t>
  </si>
  <si>
    <t>0019B</t>
  </si>
  <si>
    <t>0019C</t>
  </si>
  <si>
    <t>0019D</t>
  </si>
  <si>
    <t>0019E</t>
  </si>
  <si>
    <t>0019F</t>
  </si>
  <si>
    <t>0019G</t>
  </si>
  <si>
    <t>0019H</t>
  </si>
  <si>
    <t>0019I</t>
  </si>
  <si>
    <t>020</t>
  </si>
  <si>
    <t>02005</t>
  </si>
  <si>
    <t>065</t>
  </si>
  <si>
    <t>06502</t>
  </si>
  <si>
    <t>070</t>
  </si>
  <si>
    <t>07004</t>
  </si>
  <si>
    <t>092</t>
  </si>
  <si>
    <t>09203</t>
  </si>
  <si>
    <t>0920306</t>
  </si>
  <si>
    <t>0920307</t>
  </si>
  <si>
    <t>0920308</t>
  </si>
  <si>
    <t>0920309</t>
  </si>
  <si>
    <t>092030A</t>
  </si>
  <si>
    <t>092030B</t>
  </si>
  <si>
    <t>0929A</t>
  </si>
  <si>
    <t>093</t>
  </si>
  <si>
    <t>100</t>
  </si>
  <si>
    <t>10001</t>
  </si>
  <si>
    <t>201</t>
  </si>
  <si>
    <t>20168</t>
  </si>
  <si>
    <t>202</t>
  </si>
  <si>
    <t>20201</t>
  </si>
  <si>
    <t>20258</t>
  </si>
  <si>
    <t>20267</t>
  </si>
  <si>
    <t>20271</t>
  </si>
  <si>
    <t>20272</t>
  </si>
  <si>
    <t>20276</t>
  </si>
  <si>
    <t>219</t>
  </si>
  <si>
    <t>21901</t>
  </si>
  <si>
    <t>260</t>
  </si>
  <si>
    <t>26001</t>
  </si>
  <si>
    <t>26002</t>
  </si>
  <si>
    <t>26004</t>
  </si>
  <si>
    <t>2600401</t>
  </si>
  <si>
    <t>2600402</t>
  </si>
  <si>
    <t>26007</t>
  </si>
  <si>
    <t>26010</t>
  </si>
  <si>
    <t>26011</t>
  </si>
  <si>
    <t>26013</t>
  </si>
  <si>
    <t>26014</t>
  </si>
  <si>
    <t>26015</t>
  </si>
  <si>
    <t>26016</t>
  </si>
  <si>
    <t>2601601</t>
  </si>
  <si>
    <t>26017</t>
  </si>
  <si>
    <t>2601701</t>
  </si>
  <si>
    <t>26018</t>
  </si>
  <si>
    <t>2601801</t>
  </si>
  <si>
    <t>26019</t>
  </si>
  <si>
    <t>2601901</t>
  </si>
  <si>
    <t>261</t>
  </si>
  <si>
    <t>26199</t>
  </si>
  <si>
    <t>262</t>
  </si>
  <si>
    <t>26203</t>
  </si>
  <si>
    <t>264</t>
  </si>
  <si>
    <t>26401</t>
  </si>
  <si>
    <t>26402</t>
  </si>
  <si>
    <t>280</t>
  </si>
  <si>
    <t>28003</t>
  </si>
  <si>
    <t>28004</t>
  </si>
  <si>
    <t>291</t>
  </si>
  <si>
    <t>29199</t>
  </si>
  <si>
    <t>292</t>
  </si>
  <si>
    <t>29201</t>
  </si>
  <si>
    <t>301</t>
  </si>
  <si>
    <t>30101</t>
  </si>
  <si>
    <t>302</t>
  </si>
  <si>
    <t>30268</t>
  </si>
  <si>
    <t>30271</t>
  </si>
  <si>
    <t>30272</t>
  </si>
  <si>
    <t>30299</t>
  </si>
  <si>
    <t>305</t>
  </si>
  <si>
    <t>30501</t>
  </si>
  <si>
    <t>315</t>
  </si>
  <si>
    <t>31501</t>
  </si>
  <si>
    <t>31502</t>
  </si>
  <si>
    <t>317</t>
  </si>
  <si>
    <t>340</t>
  </si>
  <si>
    <t>34085</t>
  </si>
  <si>
    <t>34086</t>
  </si>
  <si>
    <t>34087</t>
  </si>
  <si>
    <t>34088</t>
  </si>
  <si>
    <t>3408A</t>
  </si>
  <si>
    <t>411</t>
  </si>
  <si>
    <t>41199</t>
  </si>
  <si>
    <t>420</t>
  </si>
  <si>
    <t>42099</t>
  </si>
  <si>
    <t>421</t>
  </si>
  <si>
    <t>42199</t>
  </si>
  <si>
    <t>422</t>
  </si>
  <si>
    <t>42299</t>
  </si>
  <si>
    <t>423</t>
  </si>
  <si>
    <t>42399</t>
  </si>
  <si>
    <t>424</t>
  </si>
  <si>
    <t>42499</t>
  </si>
  <si>
    <t>425</t>
  </si>
  <si>
    <t>42599</t>
  </si>
  <si>
    <t>427</t>
  </si>
  <si>
    <t>42799</t>
  </si>
  <si>
    <t>428</t>
  </si>
  <si>
    <t>42899</t>
  </si>
  <si>
    <t>429</t>
  </si>
  <si>
    <t>42978</t>
  </si>
  <si>
    <t>42999</t>
  </si>
  <si>
    <t>430</t>
  </si>
  <si>
    <t>43099</t>
  </si>
  <si>
    <t>431</t>
  </si>
  <si>
    <t>43195</t>
  </si>
  <si>
    <t>432</t>
  </si>
  <si>
    <t>43202</t>
  </si>
  <si>
    <t>435</t>
  </si>
  <si>
    <t>43599</t>
  </si>
  <si>
    <t>440</t>
  </si>
  <si>
    <t>44099</t>
  </si>
  <si>
    <t>441</t>
  </si>
  <si>
    <t>44199</t>
  </si>
  <si>
    <t>442</t>
  </si>
  <si>
    <t>44299</t>
  </si>
  <si>
    <t>443</t>
  </si>
  <si>
    <t>44399</t>
  </si>
  <si>
    <t>450</t>
  </si>
  <si>
    <t>45006</t>
  </si>
  <si>
    <t>45085</t>
  </si>
  <si>
    <t>469</t>
  </si>
  <si>
    <t>46999</t>
  </si>
  <si>
    <t>470</t>
  </si>
  <si>
    <t>47099</t>
  </si>
  <si>
    <t>471</t>
  </si>
  <si>
    <t>47199</t>
  </si>
  <si>
    <t>472</t>
  </si>
  <si>
    <t>47299</t>
  </si>
  <si>
    <t>473</t>
  </si>
  <si>
    <t>47399</t>
  </si>
  <si>
    <t>474</t>
  </si>
  <si>
    <t>47499</t>
  </si>
  <si>
    <t>481</t>
  </si>
  <si>
    <t>48101</t>
  </si>
  <si>
    <t>485</t>
  </si>
  <si>
    <t>48577</t>
  </si>
  <si>
    <t>490</t>
  </si>
  <si>
    <t>49004</t>
  </si>
  <si>
    <t>501</t>
  </si>
  <si>
    <t>50199</t>
  </si>
  <si>
    <t>505</t>
  </si>
  <si>
    <t>50505</t>
  </si>
  <si>
    <t>50517</t>
  </si>
  <si>
    <t>50529</t>
  </si>
  <si>
    <t>50530</t>
  </si>
  <si>
    <t>50531</t>
  </si>
  <si>
    <t>5053101</t>
  </si>
  <si>
    <t>5053102</t>
  </si>
  <si>
    <t>50534</t>
  </si>
  <si>
    <t>50536</t>
  </si>
  <si>
    <t>50537</t>
  </si>
  <si>
    <t>50544</t>
  </si>
  <si>
    <t>50545</t>
  </si>
  <si>
    <t>50546</t>
  </si>
  <si>
    <t>50547</t>
  </si>
  <si>
    <t>50548</t>
  </si>
  <si>
    <t>50564</t>
  </si>
  <si>
    <t>50577</t>
  </si>
  <si>
    <t>5057701</t>
  </si>
  <si>
    <t>50578</t>
  </si>
  <si>
    <t>5057801</t>
  </si>
  <si>
    <t>50579</t>
  </si>
  <si>
    <t>5057901</t>
  </si>
  <si>
    <t>5057A</t>
  </si>
  <si>
    <t>5057A01</t>
  </si>
  <si>
    <t>5057B</t>
  </si>
  <si>
    <t>5057B01</t>
  </si>
  <si>
    <t>5057C</t>
  </si>
  <si>
    <t>5057C01</t>
  </si>
  <si>
    <t>5057D</t>
  </si>
  <si>
    <t>5057D01</t>
  </si>
  <si>
    <t>5057E</t>
  </si>
  <si>
    <t>5057E01</t>
  </si>
  <si>
    <t>5057F</t>
  </si>
  <si>
    <t>5057F01</t>
  </si>
  <si>
    <t>5057G</t>
  </si>
  <si>
    <t>5057G01</t>
  </si>
  <si>
    <t>5057H</t>
  </si>
  <si>
    <t>5057H01</t>
  </si>
  <si>
    <t>5057I</t>
  </si>
  <si>
    <t>5057I01</t>
  </si>
  <si>
    <t>5057J</t>
  </si>
  <si>
    <t>5057J01</t>
  </si>
  <si>
    <t>5057M</t>
  </si>
  <si>
    <t>5057M01</t>
  </si>
  <si>
    <t>5057M02</t>
  </si>
  <si>
    <t>5057M03</t>
  </si>
  <si>
    <t>5057N</t>
  </si>
  <si>
    <t>5057N02</t>
  </si>
  <si>
    <t>5057N03</t>
  </si>
  <si>
    <t>5057N04</t>
  </si>
  <si>
    <t>5057O</t>
  </si>
  <si>
    <t>5057O01</t>
  </si>
  <si>
    <t>510</t>
  </si>
  <si>
    <t>51002</t>
  </si>
  <si>
    <t>510020A</t>
  </si>
  <si>
    <t>510020B</t>
  </si>
  <si>
    <t>510020C</t>
  </si>
  <si>
    <t>510020D</t>
  </si>
  <si>
    <t>511</t>
  </si>
  <si>
    <t>51102</t>
  </si>
  <si>
    <t>51103</t>
  </si>
  <si>
    <t>512</t>
  </si>
  <si>
    <t>51297</t>
  </si>
  <si>
    <t>514</t>
  </si>
  <si>
    <t>51401</t>
  </si>
  <si>
    <t>516</t>
  </si>
  <si>
    <t>51601</t>
  </si>
  <si>
    <t>5160101</t>
  </si>
  <si>
    <t>5160102</t>
  </si>
  <si>
    <t>520</t>
  </si>
  <si>
    <t>52001</t>
  </si>
  <si>
    <t>52009</t>
  </si>
  <si>
    <t>52011</t>
  </si>
  <si>
    <t>52013</t>
  </si>
  <si>
    <t>5201301</t>
  </si>
  <si>
    <t>5201302</t>
  </si>
  <si>
    <t>5201303</t>
  </si>
  <si>
    <t>52018</t>
  </si>
  <si>
    <t>52019</t>
  </si>
  <si>
    <t>5201A</t>
  </si>
  <si>
    <t>5201B</t>
  </si>
  <si>
    <t>5201C</t>
  </si>
  <si>
    <t>5201D</t>
  </si>
  <si>
    <t>5201E</t>
  </si>
  <si>
    <t>5201F</t>
  </si>
  <si>
    <t>5201H</t>
  </si>
  <si>
    <t>5201I</t>
  </si>
  <si>
    <t>5201K</t>
  </si>
  <si>
    <t>5201L</t>
  </si>
  <si>
    <t>5201M</t>
  </si>
  <si>
    <t>5201N</t>
  </si>
  <si>
    <t>5201O</t>
  </si>
  <si>
    <t>5201Q</t>
  </si>
  <si>
    <t>5201R</t>
  </si>
  <si>
    <t>5201S</t>
  </si>
  <si>
    <t>5201T</t>
  </si>
  <si>
    <t>5201U</t>
  </si>
  <si>
    <t>5201V</t>
  </si>
  <si>
    <t>523</t>
  </si>
  <si>
    <t>52301</t>
  </si>
  <si>
    <t>705</t>
  </si>
  <si>
    <t>70505</t>
  </si>
  <si>
    <t>706</t>
  </si>
  <si>
    <t>707</t>
  </si>
  <si>
    <t>70701</t>
  </si>
  <si>
    <t>7070101</t>
  </si>
  <si>
    <t>7070102</t>
  </si>
  <si>
    <t>7070103</t>
  </si>
  <si>
    <t>7070104</t>
  </si>
  <si>
    <t>7070105</t>
  </si>
  <si>
    <t>7070106</t>
  </si>
  <si>
    <t>70702</t>
  </si>
  <si>
    <t>7070201</t>
  </si>
  <si>
    <t>7070202</t>
  </si>
  <si>
    <t>70703</t>
  </si>
  <si>
    <t>7070301</t>
  </si>
  <si>
    <t>7070302</t>
  </si>
  <si>
    <t>7070303</t>
  </si>
  <si>
    <t>70704</t>
  </si>
  <si>
    <t>7070401</t>
  </si>
  <si>
    <t>7070402</t>
  </si>
  <si>
    <t>70705</t>
  </si>
  <si>
    <t>7070501</t>
  </si>
  <si>
    <t>7070502</t>
  </si>
  <si>
    <t>7070503</t>
  </si>
  <si>
    <t>7070504</t>
  </si>
  <si>
    <t>70706</t>
  </si>
  <si>
    <t>7070601</t>
  </si>
  <si>
    <t>7070602</t>
  </si>
  <si>
    <t>70707</t>
  </si>
  <si>
    <t>70709</t>
  </si>
  <si>
    <t>7070A</t>
  </si>
  <si>
    <t>7070A01</t>
  </si>
  <si>
    <t>7070A02</t>
  </si>
  <si>
    <t>7070A03</t>
  </si>
  <si>
    <t>7070B</t>
  </si>
  <si>
    <t>7070B01</t>
  </si>
  <si>
    <t>7070B03</t>
  </si>
  <si>
    <t>7070C</t>
  </si>
  <si>
    <t>7070C01</t>
  </si>
  <si>
    <t>7070C02</t>
  </si>
  <si>
    <t>7070C03</t>
  </si>
  <si>
    <t>7070D</t>
  </si>
  <si>
    <t>7070E</t>
  </si>
  <si>
    <t>7070E01</t>
  </si>
  <si>
    <t>7070E02</t>
  </si>
  <si>
    <t>7070E03</t>
  </si>
  <si>
    <t>7070F</t>
  </si>
  <si>
    <t>7070G</t>
  </si>
  <si>
    <t>7070H</t>
  </si>
  <si>
    <t>7070H01</t>
  </si>
  <si>
    <t>7070H02</t>
  </si>
  <si>
    <t>7070H03</t>
  </si>
  <si>
    <t>7070H04</t>
  </si>
  <si>
    <t>7070I</t>
  </si>
  <si>
    <t>7070J</t>
  </si>
  <si>
    <t>7070K</t>
  </si>
  <si>
    <t>7070L</t>
  </si>
  <si>
    <t>708</t>
  </si>
  <si>
    <t>70801</t>
  </si>
  <si>
    <t>709</t>
  </si>
  <si>
    <t>70901</t>
  </si>
  <si>
    <t>7090101</t>
  </si>
  <si>
    <t>7090102</t>
  </si>
  <si>
    <t>70A</t>
  </si>
  <si>
    <t>70A01</t>
  </si>
  <si>
    <t>RG_16_1</t>
  </si>
  <si>
    <t>{925B184A-6D82-42C0-ABEC-274CCE6A6C0E}</t>
  </si>
  <si>
    <t>RG_12_1</t>
  </si>
  <si>
    <t>70A02</t>
  </si>
  <si>
    <t>Лист1</t>
  </si>
  <si>
    <t>CalcsheetClient.Data</t>
  </si>
  <si>
    <t>[RowID]</t>
  </si>
  <si>
    <t>CLS_F_FullBusinessCode_188</t>
  </si>
  <si>
    <t>CLS_F_Description_188</t>
  </si>
  <si>
    <t>{67D868AD-43E3-46AD-B984-21FB0C6BA681}</t>
  </si>
  <si>
    <t>[Bookmark]</t>
  </si>
  <si>
    <t>CLS_S_188</t>
  </si>
  <si>
    <t>2005=-1</t>
  </si>
  <si>
    <t>1000102</t>
  </si>
  <si>
    <t>2016802</t>
  </si>
  <si>
    <t>2027102</t>
  </si>
  <si>
    <t>2027202</t>
  </si>
  <si>
    <t>2027203</t>
  </si>
  <si>
    <t>2600102</t>
  </si>
  <si>
    <t>2600202</t>
  </si>
  <si>
    <t>2600702</t>
  </si>
  <si>
    <t>2601002</t>
  </si>
  <si>
    <t>2601102</t>
  </si>
  <si>
    <t>2601302</t>
  </si>
  <si>
    <t>2601402</t>
  </si>
  <si>
    <t>2601502</t>
  </si>
  <si>
    <t>2619901</t>
  </si>
  <si>
    <t>3026802</t>
  </si>
  <si>
    <t>3027102</t>
  </si>
  <si>
    <t>3027202</t>
  </si>
  <si>
    <t>3150102</t>
  </si>
  <si>
    <t>3150201</t>
  </si>
  <si>
    <t>3150203</t>
  </si>
  <si>
    <t>4219903</t>
  </si>
  <si>
    <t>4219901</t>
  </si>
  <si>
    <t>4219902</t>
  </si>
  <si>
    <t>4229901</t>
  </si>
  <si>
    <t>4229902</t>
  </si>
  <si>
    <t>4229903</t>
  </si>
  <si>
    <t>4229904</t>
  </si>
  <si>
    <t>4229905</t>
  </si>
  <si>
    <t>4249901</t>
  </si>
  <si>
    <t>4359901</t>
  </si>
  <si>
    <t>4359902</t>
  </si>
  <si>
    <t>5050502</t>
  </si>
  <si>
    <t>5051705</t>
  </si>
  <si>
    <t>5052901</t>
  </si>
  <si>
    <t>5090</t>
  </si>
  <si>
    <t>2600101</t>
  </si>
  <si>
    <t>2600201</t>
  </si>
  <si>
    <t>2600501</t>
  </si>
  <si>
    <t>2600502</t>
  </si>
  <si>
    <t>=RowLink(Лист1!$341:$341)</t>
  </si>
  <si>
    <t>=RowLink(Лист1!$352:$352)</t>
  </si>
  <si>
    <t>=RowLink(Лист1!$353:$353)</t>
  </si>
  <si>
    <t>=RowLink(Лист1!$354:$354)</t>
  </si>
  <si>
    <t>=RowLink(Лист1!$355:$355)</t>
  </si>
  <si>
    <t>=RowLink(Лист1!$357:$357)</t>
  </si>
  <si>
    <t>=RowLink(Лист1!$358:$358)</t>
  </si>
  <si>
    <t>=RowLink(Лист1!$343:$343)</t>
  </si>
  <si>
    <t>=RowLink(Лист1!$344:$344)</t>
  </si>
  <si>
    <t>=RowLink(Лист1!$345:$345)</t>
  </si>
  <si>
    <t>=RowLink(Лист1!$346:$346)</t>
  </si>
  <si>
    <t>=RowLink(Лист1!$347:$347)</t>
  </si>
  <si>
    <t>=RowLink(Лист1!$349:$349)</t>
  </si>
  <si>
    <t>=RowLink(Лист1!$350:$350)</t>
  </si>
  <si>
    <t>=RowLink(Лист1!$351:$351)</t>
  </si>
  <si>
    <t>=RowLink(Лист1!$342:$342)</t>
  </si>
  <si>
    <t>=RowLink(Лист1!$359:$359)</t>
  </si>
  <si>
    <t>=RowLink(Лист1!$360:$360)</t>
  </si>
  <si>
    <t>=RowLink(Лист1!$422:$422)</t>
  </si>
  <si>
    <t>=RowLink(Лист1!$423:$423)</t>
  </si>
  <si>
    <t>=RowLink(Лист1!$424:$424)</t>
  </si>
  <si>
    <t>=RowLink(Лист1!$425:$425)</t>
  </si>
  <si>
    <t>=RowLink(Лист1!$426:$426)</t>
  </si>
  <si>
    <t>=RowLink(Лист1!$427:$427)</t>
  </si>
  <si>
    <t>=RowLink(Лист1!$428:$428)</t>
  </si>
  <si>
    <t>=RowLink(Лист1!$429:$429)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</si>
  <si>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</si>
  <si>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</si>
  <si>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</si>
  <si>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</si>
  <si>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</si>
  <si>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=RowLink(Лист1!$367:$367)</t>
  </si>
  <si>
    <t>=RowLink(Лист1!$368:$368)</t>
  </si>
  <si>
    <t>=RowLink(Лист1!$369:$369)</t>
  </si>
  <si>
    <t>=RowLink(Лист1!$384:$384)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</si>
  <si>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</si>
  <si>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</si>
  <si>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</si>
  <si>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</si>
  <si>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</si>
  <si>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</si>
  <si>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</si>
  <si>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</si>
  <si>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</si>
  <si>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=RowLink(Лист1!$370:$370)</t>
  </si>
  <si>
    <t>=RowLink(Лист1!$371:$371)</t>
  </si>
  <si>
    <t>=RowLink(Лист1!$372:$372)</t>
  </si>
  <si>
    <t>=RowLink(Лист1!$373:$373)</t>
  </si>
  <si>
    <t>=RowLink(Лист1!$374:$374)</t>
  </si>
  <si>
    <t>=RowLink(Лист1!$394:$394)</t>
  </si>
  <si>
    <t>=RowLink(Лист1!$395:$395)</t>
  </si>
  <si>
    <t>=RowLink(Лист1!$396:$396)</t>
  </si>
  <si>
    <t>=RowLink(Лист1!$376:$376)</t>
  </si>
  <si>
    <t>=RowLink(Лист1!$375:$375)</t>
  </si>
  <si>
    <t>=RowLink(Лист1!$397:$397)</t>
  </si>
  <si>
    <t>=RowLink(Лист1!$398:$398)</t>
  </si>
  <si>
    <t>=RowLink(Лист1!$399:$399)</t>
  </si>
  <si>
    <t>=RowLink(Лист1!$400:$400)</t>
  </si>
  <si>
    <t>=RowLink(Лист1!$401:$401)</t>
  </si>
  <si>
    <t>=RowLink(Лист1!$402:$402)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</si>
  <si>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</si>
  <si>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</si>
  <si>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</si>
  <si>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</si>
  <si>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</si>
  <si>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</si>
  <si>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</si>
  <si>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</si>
  <si>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</si>
  <si>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</si>
  <si>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=RowLink(Лист1!$378:$378)</t>
  </si>
  <si>
    <t>=RowLink(Лист1!$383:$383)</t>
  </si>
  <si>
    <t>=RowLink(Лист1!$414:$414)</t>
  </si>
  <si>
    <t>=RowLink(Лист1!$415:$415)</t>
  </si>
  <si>
    <t>=RowLink(Лист1!$416:$416)</t>
  </si>
  <si>
    <t>=RowLink(Лист1!$417:$417)</t>
  </si>
  <si>
    <t>=RowLink(Лист1!$418:$418)</t>
  </si>
  <si>
    <t>=RowLink(Лист1!$377:$377)</t>
  </si>
  <si>
    <t>=RowLink(Лист1!$381:$381)</t>
  </si>
  <si>
    <t>=RowLink(Лист1!$380:$380)</t>
  </si>
  <si>
    <t>=RowLink(Лист1!$379:$379)</t>
  </si>
  <si>
    <t>=RowLink(Лист1!$225:$225)</t>
  </si>
  <si>
    <t>=RowLink(Лист1!$226:$226)</t>
  </si>
  <si>
    <t>=RowLink(Лист1!$298:$298)</t>
  </si>
  <si>
    <t>=RowLink(Лист1!$299:$299)</t>
  </si>
  <si>
    <t>=RowLink(Лист1!$300:$300)</t>
  </si>
  <si>
    <t>=RowLink(Лист1!$301:$301)</t>
  </si>
  <si>
    <t>=RowLink(Лист1!$152:$152)</t>
  </si>
  <si>
    <t>=RowLink(Лист1!$153:$153)</t>
  </si>
  <si>
    <t>=RowLink(Лист1!$154:$154)</t>
  </si>
  <si>
    <t>=RowLink(Лист1!$116:$116)</t>
  </si>
  <si>
    <t>=RowLink(Лист1!$117:$117)</t>
  </si>
  <si>
    <t>=RowLink(Лист1!$195:$195)</t>
  </si>
  <si>
    <t>=RowLink(Лист1!$196:$196)</t>
  </si>
  <si>
    <t>=RowLink(Лист1!$356:$356)</t>
  </si>
  <si>
    <t>=RowLink(Лист1!$361:$361)</t>
  </si>
  <si>
    <t>=RowLink(Лист1!$382:$382)</t>
  </si>
  <si>
    <t>=RowLink(Лист1!$403:$403)</t>
  </si>
  <si>
    <t>=RowLink(Лист1!$24:$24)</t>
  </si>
  <si>
    <t>=RowLink(Лист1!$25:$25)</t>
  </si>
  <si>
    <t>=RowLink(Лист1!$49:$49)</t>
  </si>
  <si>
    <t>=RowLink(Лист1!$50:$50)</t>
  </si>
  <si>
    <t>=RowLink(Лист1!$71:$71)</t>
  </si>
  <si>
    <t>=RowLink(Лист1!$74:$74)</t>
  </si>
  <si>
    <t>=RowLink(Лист1!$79:$79)</t>
  </si>
  <si>
    <t>=RowLink(Лист1!$80:$80)</t>
  </si>
  <si>
    <t>=RowLink(Лист1!$81:$81)</t>
  </si>
  <si>
    <t>=RowLink(Лист1!$83:$83)</t>
  </si>
  <si>
    <t>=RowLink(Лист1!$86:$86)</t>
  </si>
  <si>
    <t>=RowLink(Лист1!$89:$89)</t>
  </si>
  <si>
    <t>=RowLink(Лист1!$92:$92)</t>
  </si>
  <si>
    <t>=RowLink(Лист1!$95:$95)</t>
  </si>
  <si>
    <t>=RowLink(Лист1!$98:$98)</t>
  </si>
  <si>
    <t>=RowLink(Лист1!$142:$142)</t>
  </si>
  <si>
    <t>=RowLink(Лист1!$150:$150)</t>
  </si>
  <si>
    <t>=RowLink(Лист1!$211:$211)</t>
  </si>
  <si>
    <t>=RowLink(Лист1!$232:$232)</t>
  </si>
  <si>
    <t>=RowLink(Лист1!$233:$233)</t>
  </si>
  <si>
    <t>=RowLink(Лист1!$238:$238)</t>
  </si>
  <si>
    <t>=RowLink(Лист1!$281:$281)</t>
  </si>
  <si>
    <t>=RowLink(Лист1!$282:$282)</t>
  </si>
  <si>
    <t>=RowLink(Лист1!$283:$283)</t>
  </si>
  <si>
    <t>=RowLink(Лист1!$284:$284)</t>
  </si>
  <si>
    <t>=RowLink(Лист1!$295:$295)</t>
  </si>
  <si>
    <t>=RowLink(Лист1!$296:$296)</t>
  </si>
  <si>
    <t>=RowLink(Лист1!$297:$297)</t>
  </si>
  <si>
    <t>=RowLink(Лист1!$331:$331)</t>
  </si>
  <si>
    <t>=RowLink(Лист1!$337:$337)</t>
  </si>
  <si>
    <t>=RowLink(Лист1!$348:$348)</t>
  </si>
  <si>
    <t>=RowLink(Лист1!$419:$419)</t>
  </si>
  <si>
    <t>=RowLink(Лист1!$420:$420)</t>
  </si>
  <si>
    <t>=RowLink(Лист1!$421:$421)</t>
  </si>
  <si>
    <t>=ColumnLink(Лист1!A:A)</t>
  </si>
  <si>
    <t>=ColumnLink(Лист1!B:B)</t>
  </si>
  <si>
    <t>=ColumnLink(Лист1!C:C)</t>
  </si>
  <si>
    <t>=ColumnLink(Лист1!D:D)</t>
  </si>
  <si>
    <t>2600701</t>
  </si>
  <si>
    <t>2601001</t>
  </si>
  <si>
    <t>2601101</t>
  </si>
  <si>
    <t>2601301</t>
  </si>
  <si>
    <t>2601401</t>
  </si>
  <si>
    <t>2601501</t>
  </si>
  <si>
    <t>3150202</t>
  </si>
  <si>
    <t>5050302</t>
  </si>
  <si>
    <t>00110</t>
  </si>
  <si>
    <t>00112</t>
  </si>
  <si>
    <t>0939A</t>
  </si>
  <si>
    <t>0939B</t>
  </si>
  <si>
    <t>26005</t>
  </si>
  <si>
    <t>34089</t>
  </si>
  <si>
    <t>47002</t>
  </si>
  <si>
    <t>50503</t>
  </si>
  <si>
    <t>50519</t>
  </si>
  <si>
    <t>5057K</t>
  </si>
  <si>
    <t>5057K01</t>
  </si>
  <si>
    <t>5057L</t>
  </si>
  <si>
    <t>5057L01</t>
  </si>
  <si>
    <t>5057P</t>
  </si>
  <si>
    <t>5057Q</t>
  </si>
  <si>
    <t>5057Q01</t>
  </si>
  <si>
    <t>52010</t>
  </si>
  <si>
    <t>5201305</t>
  </si>
  <si>
    <t>5201P</t>
  </si>
  <si>
    <t>7070M</t>
  </si>
  <si>
    <t>7070N</t>
  </si>
  <si>
    <t>7070O</t>
  </si>
  <si>
    <t>5054401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</si>
  <si>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</si>
  <si>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</si>
  <si>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</si>
  <si>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</si>
  <si>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</si>
  <si>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</si>
  <si>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</si>
  <si>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</si>
  <si>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5100209</t>
  </si>
  <si>
    <t>7070B02</t>
  </si>
  <si>
    <t>270</t>
  </si>
  <si>
    <t>27004</t>
  </si>
  <si>
    <t>436</t>
  </si>
  <si>
    <t>43602</t>
  </si>
  <si>
    <t>5201G</t>
  </si>
  <si>
    <t>5201W</t>
  </si>
  <si>
    <t>70708</t>
  </si>
  <si>
    <t>7050505</t>
  </si>
  <si>
    <t>7050507</t>
  </si>
  <si>
    <t>7050508</t>
  </si>
  <si>
    <t>{7B818AD2-977A-4775-AA37-C59AE96E2F28}</t>
  </si>
  <si>
    <t>=RangeLink(C22:C$65536,D21:$IV21)</t>
  </si>
  <si>
    <t>=RowLink(Лист1!$14:$14)</t>
  </si>
  <si>
    <t>=RowLink(Лист1!$23:$23)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</si>
  <si>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</si>
  <si>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</si>
  <si>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</si>
  <si>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</si>
  <si>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</si>
  <si>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</si>
  <si>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=RowLink(Лист1!$20:$20)</t>
  </si>
  <si>
    <t>=RowLink(Лист1!$21:$21)</t>
  </si>
  <si>
    <t>=RowLink(Лист1!$22:$22)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</si>
  <si>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</si>
  <si>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</si>
  <si>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</si>
  <si>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</si>
  <si>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</si>
  <si>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</si>
  <si>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</si>
  <si>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</si>
  <si>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</si>
  <si>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</si>
  <si>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</si>
  <si>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</si>
  <si>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</si>
  <si>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</si>
  <si>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</si>
  <si>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</si>
  <si>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</si>
  <si>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</si>
  <si>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</si>
  <si>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</si>
  <si>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</si>
  <si>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</si>
  <si>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</si>
  <si>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</si>
  <si>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</si>
  <si>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</si>
  <si>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</si>
  <si>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</si>
  <si>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</si>
  <si>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</si>
  <si>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</si>
  <si>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</si>
  <si>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</si>
  <si>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</si>
  <si>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</si>
  <si>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</si>
  <si>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</si>
  <si>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</si>
  <si>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</si>
  <si>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</si>
  <si>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</si>
  <si>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</si>
  <si>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=RowLink(Лист1!$72:$72)</t>
  </si>
  <si>
    <t>=RowLink(Лист1!$73:$73)</t>
  </si>
  <si>
    <t>=RowLink(Лист1!$75:$75)</t>
  </si>
  <si>
    <t>=RowLink(Лист1!$76:$76)</t>
  </si>
  <si>
    <t>=RowLink(Лист1!$77:$77)</t>
  </si>
  <si>
    <t>=RowLink(Лист1!$78:$78)</t>
  </si>
  <si>
    <t>=RowLink(Лист1!$82:$82)</t>
  </si>
  <si>
    <t>=RowLink(Лист1!$84:$84)</t>
  </si>
  <si>
    <t>=RowLink(Лист1!$85:$85)</t>
  </si>
  <si>
    <t>=RowLink(Лист1!$87:$87)</t>
  </si>
  <si>
    <t>=RowLink(Лист1!$88:$88)</t>
  </si>
  <si>
    <t>=RowLink(Лист1!$90:$90)</t>
  </si>
  <si>
    <t>=RowLink(Лист1!$91:$91)</t>
  </si>
  <si>
    <t>=RowLink(Лист1!$93:$93)</t>
  </si>
  <si>
    <t>=RowLink(Лист1!$94:$94)</t>
  </si>
  <si>
    <t>=RowLink(Лист1!$96:$96)</t>
  </si>
  <si>
    <t>=RowLink(Лист1!$97:$97)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</si>
  <si>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</si>
  <si>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</si>
  <si>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</si>
  <si>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</si>
  <si>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</si>
  <si>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</si>
  <si>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</si>
  <si>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</si>
  <si>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</si>
  <si>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</si>
  <si>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</si>
  <si>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</si>
  <si>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</si>
  <si>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</si>
  <si>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</si>
  <si>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</si>
  <si>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</si>
  <si>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</si>
  <si>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</si>
  <si>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</si>
  <si>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</si>
  <si>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</si>
  <si>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</si>
  <si>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</si>
  <si>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</si>
  <si>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</si>
  <si>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</si>
  <si>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</si>
  <si>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</si>
  <si>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</si>
  <si>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</si>
  <si>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</si>
  <si>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</si>
  <si>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</si>
  <si>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</si>
  <si>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</si>
  <si>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</si>
  <si>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</si>
  <si>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</si>
  <si>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=RowLink(Лист1!$140:$140)</t>
  </si>
  <si>
    <t>=RowLink(Лист1!$141:$141)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</si>
  <si>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</si>
  <si>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</si>
  <si>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</si>
  <si>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</si>
  <si>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</si>
  <si>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</si>
  <si>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</si>
  <si>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=RowLink(Лист1!$151:$151)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</si>
  <si>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</si>
  <si>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</si>
  <si>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</si>
  <si>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</si>
  <si>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</si>
  <si>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</si>
  <si>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=RowLink(Лист1!$163:$163)</t>
  </si>
  <si>
    <t>=RowLink(Лист1!$161:$161)</t>
  </si>
  <si>
    <t>=RowLink(Лист1!$162:$162)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</si>
  <si>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</si>
  <si>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</si>
  <si>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</si>
  <si>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</si>
  <si>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</si>
  <si>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</si>
  <si>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</si>
  <si>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</si>
  <si>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</si>
  <si>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</si>
  <si>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</si>
  <si>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</si>
  <si>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</si>
  <si>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</si>
  <si>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</si>
  <si>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</si>
  <si>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</si>
  <si>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</si>
  <si>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</si>
  <si>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</si>
  <si>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</si>
  <si>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</si>
  <si>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</si>
  <si>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</si>
  <si>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</si>
  <si>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</si>
  <si>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</si>
  <si>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</si>
  <si>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</si>
  <si>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</si>
  <si>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</si>
  <si>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=RowLink(Лист1!$197:$197)</t>
  </si>
  <si>
    <t>=RowLink(Лист1!$198:$198)</t>
  </si>
  <si>
    <t>=RowLink(Лист1!$199:$199)</t>
  </si>
  <si>
    <t>=RowLink(Лист1!$200:$200)</t>
  </si>
  <si>
    <t>=RowLink(Лист1!$201:$201)</t>
  </si>
  <si>
    <t>=RowLink(Лист1!$202:$202)</t>
  </si>
  <si>
    <t>=RowLink(Лист1!$203:$203)</t>
  </si>
  <si>
    <t>=RowLink(Лист1!$204:$204)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</si>
  <si>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</si>
  <si>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</si>
  <si>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</si>
  <si>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</si>
  <si>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</si>
  <si>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</si>
  <si>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=RowLink(Лист1!$212:$212)</t>
  </si>
  <si>
    <t>=RowLink(Лист1!$213:$213)</t>
  </si>
  <si>
    <t>=RowLink(Лист1!$214:$214)</t>
  </si>
  <si>
    <t>=RowLink(Лист1!$215:$215)</t>
  </si>
  <si>
    <t>=RowLink(Лист1!$216:$216)</t>
  </si>
  <si>
    <t>=RowLink(Лист1!$217:$217)</t>
  </si>
  <si>
    <t>=RowLink(Лист1!$218:$218)</t>
  </si>
  <si>
    <t>=RowLink(Лист1!$219:$219)</t>
  </si>
  <si>
    <t>=RowLink(Лист1!$220:$220)</t>
  </si>
  <si>
    <t>=RowLink(Лист1!$221:$221)</t>
  </si>
  <si>
    <t>=RowLink(Лист1!$222:$222)</t>
  </si>
  <si>
    <t>=RowLink(Лист1!$223:$223)</t>
  </si>
  <si>
    <t>=RowLink(Лист1!$224:$224)</t>
  </si>
  <si>
    <t>=RowLink(Лист1!$227:$227)</t>
  </si>
  <si>
    <t>=RowLink(Лист1!$228:$228)</t>
  </si>
  <si>
    <t>=RowLink(Лист1!$229:$229)</t>
  </si>
  <si>
    <t>=RowLink(Лист1!$230:$230)</t>
  </si>
  <si>
    <t>=RowLink(Лист1!$231:$231)</t>
  </si>
  <si>
    <t>=RowLink(Лист1!$234:$234)</t>
  </si>
  <si>
    <t>=RowLink(Лист1!$235:$235)</t>
  </si>
  <si>
    <t>=RowLink(Лист1!$236:$236)</t>
  </si>
  <si>
    <t>=RowLink(Лист1!$237:$237)</t>
  </si>
  <si>
    <t>=RowLink(Лист1!$239:$239)</t>
  </si>
  <si>
    <t>=RowLink(Лист1!$240:$240)</t>
  </si>
  <si>
    <t>=RowLink(Лист1!$241:$241)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</si>
  <si>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</si>
  <si>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</si>
  <si>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</si>
  <si>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</si>
  <si>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</si>
  <si>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</si>
  <si>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</si>
  <si>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</si>
  <si>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</si>
  <si>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</si>
  <si>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</si>
  <si>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</si>
  <si>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</si>
  <si>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</si>
  <si>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=RowLink(Лист1!$256:$256)</t>
  </si>
  <si>
    <t>=RowLink(Лист1!$257:$257)</t>
  </si>
  <si>
    <t>=RowLink(Лист1!$258:$258)</t>
  </si>
  <si>
    <t>=RowLink(Лист1!$259:$259)</t>
  </si>
  <si>
    <t>=RowLink(Лист1!$260:$260)</t>
  </si>
  <si>
    <t xml:space="preserve">Наименование </t>
  </si>
  <si>
    <t>01</t>
  </si>
  <si>
    <t>011</t>
  </si>
  <si>
    <t>0117016</t>
  </si>
  <si>
    <t>0117017</t>
  </si>
  <si>
    <t>012</t>
  </si>
  <si>
    <t>0111146</t>
  </si>
  <si>
    <t>Муниципальная программа «Повышение уровня социальной защиты населения Юргинского муниципального района»</t>
  </si>
  <si>
    <t>Подпрограмма 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</si>
  <si>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Реализация мероприятий в рамках подпрограммы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</si>
  <si>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Доставка и хранение гуманитарного угля в рамках подпрограммы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</si>
  <si>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 в рамках подпрограммы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</si>
  <si>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в рамках подпрограммы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</si>
  <si>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Подпрограмма "Доступная среда для инвалидов" муниципальной программы «Повышение уровня социальной защиты  населения Юргинского муниципального района»</t>
  </si>
  <si>
    <t>Реализация мероприятий в рамках подпрограммы "Доступная среда для инвалидов" муниципальной программы «Повышение уровня социальной защиты  населения Юргинского муниципального района»</t>
  </si>
  <si>
    <t>02</t>
  </si>
  <si>
    <t>Программа "Муниципальная поддержка агропромышленного комплекса в Юргинском муниципальном районе"</t>
  </si>
  <si>
    <t>0111115</t>
  </si>
  <si>
    <t>0201115</t>
  </si>
  <si>
    <t>0121115</t>
  </si>
  <si>
    <t>Реализация мероприятий в рамках программы "Муниципальная поддержка агропромышленного комплекса в Юргинском муниципальном районе"</t>
  </si>
  <si>
    <t>0207114</t>
  </si>
  <si>
    <t>Содержание и обустройство сибиреязвенных захоронений и скотомогильников (биотермических ям) в рамках программы "Муниципальная поддержка агропромышленного комплекса в Юргинском муниципальном районе"</t>
  </si>
  <si>
    <t>03</t>
  </si>
  <si>
    <t>Муниципальная программа "Развитие субъектов малого и среднего предпринимательства в Юргинском районе"</t>
  </si>
  <si>
    <t>0301041</t>
  </si>
  <si>
    <t>Функционирование центра по содействию развитию предпринимательства в рамках муниципальной программы "Развитие субъектов малого и среднего предпринимательства в Юргинском районе"</t>
  </si>
  <si>
    <t>0301042</t>
  </si>
  <si>
    <t>Содействие участию в различных выставках, ярмарках в рамках муниципальной программы "Развитие субъектов малого и среднего предпринимательства в Юргинском районе"</t>
  </si>
  <si>
    <t>0301043</t>
  </si>
  <si>
    <t>Финансовая поддержка субъектов малого и среднего предпринимательства в рамках муниципальной программы "Развитие субъектов малого и среднего предпринимательства в Юргинском районе"</t>
  </si>
  <si>
    <t>06</t>
  </si>
  <si>
    <t>0607196</t>
  </si>
  <si>
    <t>9905118</t>
  </si>
  <si>
    <t>Осуществление первичного воинского учета на территориях, где отсутствуют военные комиссариаты в рамках непрограммного направления деятельности</t>
  </si>
  <si>
    <t>9907906</t>
  </si>
  <si>
    <t>Создание и функционирование административных комиссий  в рамках непрограммного направления деятельности</t>
  </si>
  <si>
    <t>990</t>
  </si>
  <si>
    <t>Непрограммное направление деятельности</t>
  </si>
  <si>
    <t>9901120</t>
  </si>
  <si>
    <t>9907028</t>
  </si>
  <si>
    <t>Социальная поддержка и социальное обслуживание населения в части содержания органов местного самоуправления в рамках непрограммного направления деятельности</t>
  </si>
  <si>
    <t>07</t>
  </si>
  <si>
    <t>9901001</t>
  </si>
  <si>
    <t>9907905</t>
  </si>
  <si>
    <t>9901002</t>
  </si>
  <si>
    <t>9901003</t>
  </si>
  <si>
    <t>9901011</t>
  </si>
  <si>
    <t>9901010</t>
  </si>
  <si>
    <t>Муниципальная программа " Развитие системы образования в Юргинском районе"</t>
  </si>
  <si>
    <t>Подпрограмма "Развитие дошкольного образования"</t>
  </si>
  <si>
    <t>071</t>
  </si>
  <si>
    <t>0711702</t>
  </si>
  <si>
    <t>072</t>
  </si>
  <si>
    <t>0721702</t>
  </si>
  <si>
    <t>0721703</t>
  </si>
  <si>
    <t>Обеспечение деятельности подведомственных учреждений дополнительного образования в рамках подпрограммы "Обеспечение деятельности учреждений общего и дополнительного образования для предоставления образовательных услуг"муниципальной программы " Развитие системы образования в Юргинском районе"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</si>
  <si>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</si>
  <si>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0721709</t>
  </si>
  <si>
    <t>073</t>
  </si>
  <si>
    <t>0731115</t>
  </si>
  <si>
    <t xml:space="preserve">Реализация мероприятий в рамках подпрограмма "Патриотическое воспитание детей и подростков" муниципальной программы " Развитие системы образования в Юргинском районе" </t>
  </si>
  <si>
    <t>074</t>
  </si>
  <si>
    <t>Подпрограмма "Одаренные дети"</t>
  </si>
  <si>
    <t>0741115</t>
  </si>
  <si>
    <t xml:space="preserve">Реализация мероприятий в рамках подпрограмма  "Одаренные дети" муниципальной программы " Развитие системы образования в Юргинском районе" </t>
  </si>
  <si>
    <t>075</t>
  </si>
  <si>
    <t>0751115</t>
  </si>
  <si>
    <t>076</t>
  </si>
  <si>
    <t>0761115</t>
  </si>
  <si>
    <t xml:space="preserve">Реализация мероприятий в рамках подпрограмма  "Обеспечение пожарной и антитеррористической безопасности в учреждениях социальной сферы" муниципальной программы " Развитие системы образования в Юргинском районе" </t>
  </si>
  <si>
    <t xml:space="preserve">Подпрограмма "Обеспечение пожарной и антитеррористической безопасности в учреждениях социальной сферы" </t>
  </si>
  <si>
    <t>077</t>
  </si>
  <si>
    <t xml:space="preserve">Подпрограмма "Об организации отдыха, оздоровления и занятости детей " </t>
  </si>
  <si>
    <t>0771115</t>
  </si>
  <si>
    <t xml:space="preserve">Реализация мероприятий в рамках подпрограмма   "Об организации отдыха, оздоровления и занятости детей " муниципальной программы " Развитие системы образования в Юргинском районе" </t>
  </si>
  <si>
    <t>0771707</t>
  </si>
  <si>
    <t>078</t>
  </si>
  <si>
    <t>0781115</t>
  </si>
  <si>
    <t>079</t>
  </si>
  <si>
    <t>Подпрограмма "Безопасность дорожного движения"</t>
  </si>
  <si>
    <t>0791115</t>
  </si>
  <si>
    <t xml:space="preserve">Подпрограмма "Поддержка лучших образцов отечественного образования " </t>
  </si>
  <si>
    <t xml:space="preserve">Расходы на содержание транспортных средств и обслуживающего персонала в рамках подпрограммы "Безопасность дорожного движения" муниципальной программы " Развитие системы образования в Юргинском районе" </t>
  </si>
  <si>
    <t xml:space="preserve">Реализация мероприятий в рамках подпрограммы "Безопасность дорожного движения" муниципальной программы " Развитие системы образования в Юргинском районе" </t>
  </si>
  <si>
    <t>Глава муниципального образования  в рамках непрограммного направления деятельности</t>
  </si>
  <si>
    <t>Председатель Совета народных депутатов Юргинского района в рамках непрограммного направления деятельности</t>
  </si>
  <si>
    <t>Резервные фонды в рамках непрограммного направления деятельности</t>
  </si>
  <si>
    <t>Функционирование органов муниципальной власти в рамках непрограммного направления деятельности</t>
  </si>
  <si>
    <t>Процентные платежи по муниципальному долгу  в рамках непрограммного направления деятельности</t>
  </si>
  <si>
    <t>Пенсии за выслугу лет лицам, замещавшим муниципальные должности Юргинского района, и муниципальным гражданским служащим Юргинского района в рамках непрограммного направления деятельности</t>
  </si>
  <si>
    <t>103</t>
  </si>
  <si>
    <t>1021016</t>
  </si>
  <si>
    <t>10</t>
  </si>
  <si>
    <t>Муниципальная программа "Развитие административной системы местного самоуправления"</t>
  </si>
  <si>
    <t>101</t>
  </si>
  <si>
    <t xml:space="preserve">Подпрограмма "Повышение эффективности деятельности органов местного самоуправления" </t>
  </si>
  <si>
    <t>1011002</t>
  </si>
  <si>
    <t>1011012</t>
  </si>
  <si>
    <t>Содержание органов местного самоуправления в рамках подпрограммы "Повышение эффективности деятельности органов местного самоуправления" муниципальной программы "Развитие административной системы местного самоуправления"</t>
  </si>
  <si>
    <t>Обеспечение деятельности  органов местного самоуправления в рамках подпрограммы "Повышение эффективности деятельности органов местного самоуправления" муниципальной программы "Развитие административной системы местного самоуправления"</t>
  </si>
  <si>
    <t>102</t>
  </si>
  <si>
    <t>Подпрограмма "Общерайонные расходы"</t>
  </si>
  <si>
    <t>1021013</t>
  </si>
  <si>
    <t>1021014</t>
  </si>
  <si>
    <t>Внедрение информационных технологий в рамках подпрограммы "Общерайонные расходы" муниципальной программы "Развитие административной системы местного самоуправления"</t>
  </si>
  <si>
    <t>Обеспечение информированности населения в рамках подпрограммы "Общерайонные расходы" муниципальной программы "Развитие административной системы местного самоуправления"</t>
  </si>
  <si>
    <t>Проведение общерайонных мероприятий в рамках подпрограммы "Общерайонные расходы" муниципальной программы "Развитие административной системы местного самоуправления"</t>
  </si>
  <si>
    <t>1031002</t>
  </si>
  <si>
    <t>1031015</t>
  </si>
  <si>
    <t>11</t>
  </si>
  <si>
    <t>Муниципальная программа "Развитие молодёжной политики и спорта Юргинского муниципального района"</t>
  </si>
  <si>
    <t>111</t>
  </si>
  <si>
    <t>112</t>
  </si>
  <si>
    <t>1111115</t>
  </si>
  <si>
    <t>Подпрограмма "Мероприятия в сфере молодежной политики"  муниципальной программы "Развитие молодёжной политики и спорта Юргинского муниципального района"</t>
  </si>
  <si>
    <t>Реализация мероприятий в рамках подпрограммы "Мероприятия в сфере молодежной политики"  муниципальной программы "Развитие молодёжной политики и спорта Юргинского муниципального района"</t>
  </si>
  <si>
    <t>Подпрограмма "Физическая культура и оздоровление детей, подростков и молодежи" муниципальной программы "Развитие молодёжной политики и спорта Юргинского муниципального района"</t>
  </si>
  <si>
    <t>1121115</t>
  </si>
  <si>
    <t>Реализация мероприятий в рамках подпрограммы  "Физическая культура и оздоровление детей, подростков и молодежи"  муниципальной программы "Развитие молодёжной политики и спорта Юргинского муниципального района"</t>
  </si>
  <si>
    <t>08</t>
  </si>
  <si>
    <t>Муниципальная программа "Сохранение и развитие культуры на территории Юргинского района"</t>
  </si>
  <si>
    <t>081</t>
  </si>
  <si>
    <t xml:space="preserve">Подпрограмма "Сохранение и развитие клубной системы" </t>
  </si>
  <si>
    <t>0811801</t>
  </si>
  <si>
    <t>0811802</t>
  </si>
  <si>
    <t>084</t>
  </si>
  <si>
    <t>082</t>
  </si>
  <si>
    <t xml:space="preserve">Подпрограмма "Сохранение и развитие библиотечной системы" </t>
  </si>
  <si>
    <t>0821801</t>
  </si>
  <si>
    <t>0821802</t>
  </si>
  <si>
    <t>083</t>
  </si>
  <si>
    <t xml:space="preserve">Подпрограмма "Развитие учреждений дополнительного образования" </t>
  </si>
  <si>
    <t>0831801</t>
  </si>
  <si>
    <t>0831802</t>
  </si>
  <si>
    <t>Подпрограмма "Сохранение и развитие музейной деятельности"</t>
  </si>
  <si>
    <t>086</t>
  </si>
  <si>
    <t>0841801</t>
  </si>
  <si>
    <t>0841802</t>
  </si>
  <si>
    <t>Реализация мероприятий в рамках подпрограммы "Обеспечение пожарной и антитеррористической безопасности в учреждениях социальной сферы"   муниципальной программы  "Сохранение и развитие культуры на территории Юргинского района"</t>
  </si>
  <si>
    <t>085</t>
  </si>
  <si>
    <t>Подпрограмма "Обеспечение финансового обеспечения и отчетности"</t>
  </si>
  <si>
    <t>0851801</t>
  </si>
  <si>
    <t>0851802</t>
  </si>
  <si>
    <t>09</t>
  </si>
  <si>
    <t>0967221</t>
  </si>
  <si>
    <t>Муниципальная программа "Здоровье"</t>
  </si>
  <si>
    <t>091</t>
  </si>
  <si>
    <t>Подпрограмма «Лекарственное обеспечение»</t>
  </si>
  <si>
    <t>0917242</t>
  </si>
  <si>
    <t>Приобретение продуктов питания детям, страдающим онкологическими заболеваниями, в соответствии Законом Кемеровской области от 10 декабря 2007 года № 150-ОЗ «О мере социальной поддержки детей, страдающих онкологическими заболеваниями» в рамках подпрограммы «Предупреждение и борьба с социально значимыми заболеваниями» муниципальной программы "Здоровье"</t>
  </si>
  <si>
    <t>0937229</t>
  </si>
  <si>
    <t>0937243</t>
  </si>
  <si>
    <t>096</t>
  </si>
  <si>
    <t>Подпрограмма "Оказание медицинской помощи по отдельным направлениям"</t>
  </si>
  <si>
    <t>Бесплатное обеспечение лекарственными препаратами  детей-сирот и детей, оставшихся без попечения родителей в возрасте до 6 лет, находящихся под опекой, в приемной семье, по рецептам врачей в соответствии с Законом Кемеровской области от 14 декабря 2010 года № 124-ОЗ «О некоторых вопросах в сфере опеки и попечительства несовершеннолетних» в рамках подпрограммы«Лекарственное обеспечение» муниципальной  программы"Здоровье"</t>
  </si>
  <si>
    <t>Обеспечение льготных лекарственных средств и изделий медицинского назначения отдельным группам граждан и по категориям заболеваний в рамках подпрограммы «Лекарственное обеспечение» муниципальной  программы "Здоровье"</t>
  </si>
  <si>
    <t xml:space="preserve">Подпрограмма "Управление муниципальным имуществом" </t>
  </si>
  <si>
    <t>Реализация функций органов местного самоуправления в рамках подпрограммы "Управление муниципальным имуществом"  муниципальной программы "Развитие административной системы местного самоуправления"</t>
  </si>
  <si>
    <t>Содержание органов местного самоуправления в рамках подпрограммы  "Управление муниципальным имуществом"   муниципальной программы "Развитие административной системы местного самоуправления"</t>
  </si>
  <si>
    <t>0791708</t>
  </si>
  <si>
    <t>9901901</t>
  </si>
  <si>
    <t>Мероприятия по предупреждению и ликвидации последствий чрезвычайных ситуаций и стихийных бедствий в рамках непрограммного направления деятельности</t>
  </si>
  <si>
    <t>9901309</t>
  </si>
  <si>
    <t>05</t>
  </si>
  <si>
    <t>051</t>
  </si>
  <si>
    <t>Подпрограмма "Капитальный ремонт жилищного фонда"</t>
  </si>
  <si>
    <t>0511501</t>
  </si>
  <si>
    <t>052</t>
  </si>
  <si>
    <t xml:space="preserve">Подпрограмма "Модернизация объектов коммунальной инфраструктуры и поддержка жилищно-коммунального хозяйства" </t>
  </si>
  <si>
    <t>0521503</t>
  </si>
  <si>
    <t>0521505</t>
  </si>
  <si>
    <t>0521506</t>
  </si>
  <si>
    <t>0521507</t>
  </si>
  <si>
    <t>0521508</t>
  </si>
  <si>
    <t>0521509</t>
  </si>
  <si>
    <t>055</t>
  </si>
  <si>
    <t xml:space="preserve">Реализация мероприятий в рамках подпрограммы "Поддержка лучших образцов отечественного образования" муниципальной программы " Развитие системы образования в Юргинском районе" </t>
  </si>
  <si>
    <t>Подпрограмма "Реализация государственной политики"</t>
  </si>
  <si>
    <t>9901611</t>
  </si>
  <si>
    <t>Осуществление органами местного самоуправления муниципальных районов полномочий органов государственной власти Кемеровской области по расчету и предоставлению дотаций бюджетам поселений за счет средств областного бюджета в рамках непрограммного направления деятельности</t>
  </si>
  <si>
    <t xml:space="preserve"> Дотация бюджетам поселений на выравнивание бюджетной обеспеченности  в рамках непрограммного направления деятельности</t>
  </si>
  <si>
    <t>9907032</t>
  </si>
  <si>
    <t>9905220</t>
  </si>
  <si>
    <t>9905280</t>
  </si>
  <si>
    <t>9905250</t>
  </si>
  <si>
    <t>9905270</t>
  </si>
  <si>
    <t>9905380</t>
  </si>
  <si>
    <t>9907004</t>
  </si>
  <si>
    <t>Осуществление функций по хранению, комплектованию, учету и использованию документов архивного фонда Кемеровской области в рамках непрограммного направления деятельности</t>
  </si>
  <si>
    <t>Осуществление ежегодной денежной выплаты лицам, награжденным нагрудным знаком «Почетный донор России» в рамках   непрограммного направления деятельности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</si>
  <si>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 в рамках непрограммного направления деятельности</t>
  </si>
  <si>
    <t xml:space="preserve">Оплата жилищно-коммунальных услуг отдельным категориям граждан в рамках  непрограммного направления деятельности </t>
  </si>
  <si>
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непрограммного направления деятельности </t>
  </si>
  <si>
    <t>Меры социальной поддержки инвалидов в соответствии с Законом Кемеровской области от 14 февраля 2005 года № 25-ОЗ «О социальной поддержке инвалидов» в рамках непрограммного направления деятельности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</si>
  <si>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непрограммного направления деятельности </t>
  </si>
  <si>
    <t>9907001</t>
  </si>
  <si>
    <t xml:space="preserve">Обеспечение мер социальной поддержки ветеранов труда в соответствии с Законом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 в рамках непрограммного направления деятельности </t>
  </si>
  <si>
    <t>9907002</t>
  </si>
  <si>
    <t>9907003</t>
  </si>
  <si>
    <t xml:space="preserve"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 в соответствии с Законом 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 в рамках непрограммного направления деятельности </t>
  </si>
  <si>
    <t xml:space="preserve">Обеспечение мер социальной поддержки реабилитированных лиц и лиц, признанных пострадавшими от политических репрессий в соответствии с Законом Кемеровской области от 20 декабря 2004 года № 114-ОЗ «О мерах социальной поддержки реабилитированных лиц и лиц, признанных пострадавшими от политических репрессий» в рамках непрограммного направления деятельности </t>
  </si>
  <si>
    <t>9907005</t>
  </si>
  <si>
    <t>9907006</t>
  </si>
  <si>
    <t>9907007</t>
  </si>
  <si>
    <t>9907008</t>
  </si>
  <si>
    <t>9907009</t>
  </si>
  <si>
    <t>9908001</t>
  </si>
  <si>
    <t>9908002</t>
  </si>
  <si>
    <t>9908004</t>
  </si>
  <si>
    <t>9908005</t>
  </si>
  <si>
    <t>9908007</t>
  </si>
  <si>
    <t>9908008</t>
  </si>
  <si>
    <t>9908009</t>
  </si>
  <si>
    <t>9908010</t>
  </si>
  <si>
    <t>9908011</t>
  </si>
  <si>
    <t>0117019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</si>
  <si>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«О мерах социальной поддержки работников муниципальных учреждений социального обслуживания» в рамках подпрограммы 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</si>
  <si>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Меры социальной поддержки многодетных семей в соответствии с Законом Кемеровской области от 14 ноября 2005 года № 123-ОЗ «О мерах социальной поддержки многодетных семей в Кемеровской области» в рамках  непрограммного направления деятельности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</si>
  <si>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«О мерах социальной поддержки отдельных категорий многодетных матерей» в рамках непрограммного направления деятельности</t>
  </si>
  <si>
    <t xml:space="preserve">Меры социальной поддержки отдельной категории приемных матерей в соответствии с Законом Кемеровской области от 7 февраля 2013 года № 9-ОЗ «О мерах социальной поддержки отдельной категории приемных матерей» в рамках  непрограммного направления деятельности </t>
  </si>
  <si>
    <t>Меры социальной поддержки отдельных категорий граждан в соответствии с Законом Кемеровской области от 27 января 2005 года № 15-ОЗ «О мерах социальной поддержки отдельных категорий граждан» в рамках  непрограммного направления деятельности</t>
  </si>
  <si>
    <t>Предоставление гражданам субсидий на оплату жилого помещения и коммунальных услуг в рамках  непрограммного направления деятельности</t>
  </si>
  <si>
    <t>Дополнительная мера социальной поддержки семей, имеющих детей, в соответствии с Законом Кемеровской области от 25 апреля 2011 года № 51-ОЗ «О дополнительной мере социальной поддержки семей, имеющих детей» в рамках  непрограммного направления деятельности</t>
  </si>
  <si>
    <t xml:space="preserve">Ежемесячная денежная выплата отдельным категориям семей в случае рождения третьего ребенка или последующих детей в соответствии с Законом Кемеровской области от 9 июля 2012 года № 73-ОЗ «О ежемесячной денежной выплате отдельным категориям семей в случае рождения третьего ребенка или последующих детей» в рамках  непрограммного направления деятельности </t>
  </si>
  <si>
    <t xml:space="preserve">Назначение и выплата пенсий Кемеровской области в соответствии с Законом Кемеровской области от 14 января 1999 года № 8-ОЗ «О пенсиях  Кемеровской области» в рамках  непрограммного направления деятельности </t>
  </si>
  <si>
    <t>Ежемесячное пособие на ребенка в соответствии с Законом Кемеровской области от 18 ноября 2004 года № 75-ОЗ «О размере, порядке назначения и выплаты ежемесячного пособия на ребенка» в рамках  непрограммного направления деятельности</t>
  </si>
  <si>
    <t xml:space="preserve">Социальная поддержка граждан, достигших возраста 70 лет, в соответствии с Законом Кемеровской области от 10 июня 2005 года № 74-ОЗ «О социальной поддержке граждан, достигших возраста 70 лет» в рамках  непрограммного направления деятельности </t>
  </si>
  <si>
    <t>Государственная социальная помощь малоимущим семьям и малоимущим одиноко проживающим гражданам в соответствии с Законом Кемеровской области от 8 декабря 2005 года № 140-ОЗ «О государственной социальной помощи малоимущим семьям и малоимущим одиноко проживающим гражданам» в рамках  непрограммного направления деятельности</t>
  </si>
  <si>
    <t>Денежная выплата отдельным категориям граждан в соответствии с Законом Кемеровской области от 12 декабря 2006 года № 156-ОЗ «О денежной выплате отдельным категориям граждан» в рамках  непрограммного направления деятельности</t>
  </si>
  <si>
    <t>Меры социальной поддержки по оплате жилищно-коммунальных услуг отдельных категорий граждан, оказание мер социальной поддержки которым относится к ведению субъекта Российской Федерации в соответствии с Законом Кемеровской области от 17 января 2005 года № 2-ОЗ «О мерах социальной поддержки отдельных категорий граждан по оплате жилья и (или) коммунальных услуг» в рамках  непрограммного направления деятельности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</si>
  <si>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18 ноября 2004 года № 82-ОЗ «О погребении и похоронном деле в Кемеровской области» в рамках  непрограммного направления деятельности</t>
  </si>
  <si>
    <t>9907181</t>
  </si>
  <si>
    <t>9907182</t>
  </si>
  <si>
    <t>9908012</t>
  </si>
  <si>
    <t>9905260</t>
  </si>
  <si>
    <t>9907201</t>
  </si>
  <si>
    <t>9907203</t>
  </si>
  <si>
    <t>9907204</t>
  </si>
  <si>
    <t>9907205</t>
  </si>
  <si>
    <t>9907207</t>
  </si>
  <si>
    <t>9908013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</si>
  <si>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 в рамках непрограммного направления деятельности</t>
  </si>
  <si>
    <t>Обеспечение деятельности по содержанию организаций для детей-сирот и детей, оставшихся без попечения родителей в рамках непрограммного направления деятельности</t>
  </si>
  <si>
    <t>Ежемесячные денежные выплаты отдельным категориям граждан, воспитывающих детей в возрасте от 1,5 до 7 лет в соответствии с Законом Кемеровской области от 10 декабря 2007 года № 162-ОЗ «О ежемесячной денежной выплате отдельным категориям граждан, воспитывающих детей в возрасте от 1,5 до 7 лет» в рамках непрограммного направления деятельности</t>
  </si>
  <si>
    <t>Выплата единовременного пособия при всех формах устройства детей, лишенных родительского попечения, в семью в рамках непрограммного направления деятельности</t>
  </si>
  <si>
    <t>Социальная поддержка работников образовательных организаций и реализация мероприятий по привлечению молодых специалистов в рамках непрограммного направления деятельности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</si>
  <si>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 в рамках непрограммного направления деятельности</t>
  </si>
  <si>
    <t>Предоставление бесплатного проезда на городском, пригородном, в сельской местности на внутрирайонном транспорте детям-сиротам и детям, оставшимся без попечения родителей, обучающимся в общеобразовательных организациях в рамках непрограммного направления деятельности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</si>
  <si>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 в рамках непрограммного направления деятельности</t>
  </si>
  <si>
    <t>Организация и осуществление деятельности по опеке и попечительству в рамках непрограммного направления деятельности</t>
  </si>
  <si>
    <t>Социальная поддержка граждан при всех формах устройства детей, лишенных родительского попечения, в семью в соответствии с Законами Кемеровской области от 14 декабря 2010 года «О некоторых вопросах в сфере опеки и попечительства несовершеннолетних» и от 13 марта 2008 года « О предоставлении меры социальной поддержки гражданам, усыновившим (удочерившим) детей-сирот и детей, оставшихся без попечения родителей» в рамках непрограммного направления деятельности</t>
  </si>
  <si>
    <t>(государственным программам и непрограммным направлениям деятельности),</t>
  </si>
  <si>
    <t>группам и подгруппам видов классификации расходов бюджетов на 2014 год и</t>
  </si>
  <si>
    <t>на плановый период 2015 и 2016 годов</t>
  </si>
  <si>
    <t xml:space="preserve">Распределение бюджетных ассигнований  бюджета по целевым статьям </t>
  </si>
  <si>
    <t>Природоохранные мероприятия в рамках непрограммного направления деятельности</t>
  </si>
  <si>
    <t>9901060</t>
  </si>
  <si>
    <t>Расходы по задолженности по страховым взносам на обязательное медицинское страхование неработающего населения в рамках непрограммного направления деятельности</t>
  </si>
  <si>
    <t>0861115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</si>
  <si>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</si>
  <si>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</si>
  <si>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Иные закупки товаров, работ и услуг для государственных (муниципальных) нужд</t>
  </si>
  <si>
    <t>Уплата налогов, сборов и иных обязательных платежей в бюджетную систему Российской Федерации</t>
  </si>
  <si>
    <t>Субсидии юридическим лицам (кроме государственных (муниципальных) учреждений) и физическим лицам-производителям товаров, работ, услуг</t>
  </si>
  <si>
    <t>Расходы на выплату государственных (муниципальных) органов</t>
  </si>
  <si>
    <t>Расходы на выплату персоналу государственных (муниципальных) органов</t>
  </si>
  <si>
    <t>Субсидии бюджетным учреждениям</t>
  </si>
  <si>
    <t>Уплата налогов и сборов и иных обязательных платежей в бюджетную систему Российской Федерации</t>
  </si>
  <si>
    <t>Субсидии автономным учреждениям</t>
  </si>
  <si>
    <t>Резервные средства</t>
  </si>
  <si>
    <t>Обслуживание муниципального долга</t>
  </si>
  <si>
    <t>Пенсии, выплачиваемые организациями сектора государственного управления</t>
  </si>
  <si>
    <t>240</t>
  </si>
  <si>
    <t>Дотации</t>
  </si>
  <si>
    <t>Субвенции</t>
  </si>
  <si>
    <t>Публичные нормативные социальные выплаты гражданам</t>
  </si>
  <si>
    <t>Условно утвержденные расходы</t>
  </si>
  <si>
    <t>14</t>
  </si>
  <si>
    <t xml:space="preserve">   0711701</t>
  </si>
  <si>
    <t xml:space="preserve">  0711701</t>
  </si>
  <si>
    <t>0717180</t>
  </si>
  <si>
    <t>0721705</t>
  </si>
  <si>
    <t>Расходы за счет платных услуг и безвозмездных поступлений в рамках подпрограммы "Обеспечение деятельности учреждений общего и дополнительного образования для предоставления образовательных услуг"муниципальной программы " Развитие системы образования в Юргинском районе"</t>
  </si>
  <si>
    <t xml:space="preserve">   0721701</t>
  </si>
  <si>
    <t>0727183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</si>
  <si>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в рамках подпрограммы "Обеспечение деятельности учреждений общего и дополнительного образования для предоставления образовательных услуг" муниципальной программы " Развитие системы образования в Юргинском районе"</t>
  </si>
  <si>
    <t xml:space="preserve">   0771701</t>
  </si>
  <si>
    <t xml:space="preserve">  0771701</t>
  </si>
  <si>
    <t>0721704</t>
  </si>
  <si>
    <t>расходы за счет поступлений от платных услуг и прочих безвозмездных поступлений  в рамках подпрограммы «Социальная поддержка населения» муниципальной программы «Повышение уровня социальной защиты  населения Юргинского муниципального района»</t>
  </si>
  <si>
    <t>0111102</t>
  </si>
  <si>
    <t>Обеспечение деятельности органов муниципальной власти в рамках подпрограммы "Реализация государственной политики"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</si>
  <si>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Капитальный ремонт и замена оборудования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</si>
  <si>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Капитальный и текущий ремонт жилищного фонда для социально-незащищенных граждан в рамках подпрограммы "Капитальный ремонт жилищного фонда"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</si>
  <si>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</si>
  <si>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Развитие единого образовательного пространства, повышение качества образовательных результатов в рамках подпрограммы "Обеспечение деятельности учреждений общего и дополнительного образования для предоставления образовательных услуг" муниципальной программы " Развитие системы образования в Юргинском районе"</t>
  </si>
  <si>
    <t>0727193</t>
  </si>
  <si>
    <t>0777194</t>
  </si>
  <si>
    <t>Ежемесячные выплаты стимулирующего характера работникам муниципальных библиотек, музеев и культурно-досуговых учреждений в рамках подпрограммы "Сохранение и развитие клубной системы" муниципальной программы  "Сохранение и развитие культуры на территории Юргинского района"</t>
  </si>
  <si>
    <t>0817042</t>
  </si>
  <si>
    <t>Ежемесячные выплаты стимулирующего характера работникам муниципальных библиотек, музеев и культурно-досуговых учреждений в рамках подпрограммы "Сохранение и развитие библиотечной системы" муниципальной программы  "Сохранение и развитие культуры на территории Юргинского района"</t>
  </si>
  <si>
    <t>0827042</t>
  </si>
  <si>
    <t>Ежемесячные выплаты стимулирующего характера работникам муниципальных библиотек, музеев и культурно-досуговых учреждений в рамках подпрограммы "Сохранение и развитие музейной деятельности" муниципальной программы  "Сохранение и развитие культуры на территории Юргинского района"</t>
  </si>
  <si>
    <t>0847042</t>
  </si>
  <si>
    <t>Подпрограмма "Улучшение материально-технической базы"</t>
  </si>
  <si>
    <t>Улучшение материально-технической базы учреждений культуры, искусства и образовательных учреждений культуры, пополнение библиотечных и музейных фондов в рамках подпрограммы "Улучшение материально-технической базы"   муниципальной программы  "Сохранение и развитие культуры на территории Юргинского района"</t>
  </si>
  <si>
    <t>087</t>
  </si>
  <si>
    <t>0877045</t>
  </si>
  <si>
    <t>104</t>
  </si>
  <si>
    <t>Реализация мер в области государственной молодежной политики в рамках подпрограммы «Мероприятия в сфере молодежной политики» муниципальной программы "Развитие молодёжной политики и спорта Юргинского муниципального района"</t>
  </si>
  <si>
    <t>1117049</t>
  </si>
  <si>
    <t>Адресная социальная поддержка участников образовательного процесса в рамках непрограммного направления деятельности</t>
  </si>
  <si>
    <t>9907200</t>
  </si>
  <si>
    <t>Подпрограмма "Градостроение"</t>
  </si>
  <si>
    <t xml:space="preserve">Реализация функций органов местного самоуправления в рамках подпрограммы "Градостроение"  муниципальной программы "Развитие административной системы местного самоуправления" </t>
  </si>
  <si>
    <t>1041014</t>
  </si>
  <si>
    <t>1041015</t>
  </si>
  <si>
    <t>Обеспечение отдельных государственных полномочий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(за исключением медицинской помощи, оказываемой в государственных учреждениях здравоохранения Кемеровской  области)  в рамках подпрограммы "Оказание медицинской помощи по отдельным направлениям" муниципальной программы "Здоровье"</t>
  </si>
  <si>
    <t>Обеспечение деятельности по оказанию услуг (в части выплаты заработной платы)  подведомственных учреждений  в рамках подпрограммы "Развитие дошкольного образования" муниципальной программы " Развитие системы образования в Юргинском районе"</t>
  </si>
  <si>
    <t>Обеспечение деятельности по оказанию услуг подведомственных учреждений в рамках подпрограммы "Развитие дошкольного образования" муниципальной программы " Развитие системы образования в Юргинском районе"</t>
  </si>
  <si>
    <t>Обеспечение деятельности по оказанию услуг (в части выплаты заработной платы) подведомственных учреждений  в рамках подпрограммы  "Обеспечение деятельности учреждений общего и дополнительного образования для предоставления образовательных услуг"муниципальной программы " Развитие системы образования в Юргинском районе"</t>
  </si>
  <si>
    <t>Обеспечение деятельности по оказанию услуг подведомственных учреждений в рамках подпрограммы "Обеспечение деятельности учреждений общего и дополнительного образования для предоставления образовательных услуг" муниципальной программы " Развитие системы образования в Юргинском районе"</t>
  </si>
  <si>
    <t>Обеспечение деятельности по оказанию услуг (в части выплаты заработной платы)  подведомственных учреждений дополнительного образования  в рамках  "Обеспечение деятельности учреждений общего и дополнительного образования для предоставления образовательных услуг"муниципальной программы " Развитие системы образования в Юргинском районе"</t>
  </si>
  <si>
    <t>Обеспечение деятельности по оказанию услуг   прочих учреждений  образования в рамках подпрограммы "Обеспечение деятельности учреждений общего и дополнительного образования для предоставления образовательных услуг" муниципальной программы " Развитие системы образования в Юргинском районе"</t>
  </si>
  <si>
    <t xml:space="preserve">Обеспечение деятельности по оказанию услуг (в части выплаты заработной платы) подведомственных учреждений  в рамках подпрограммы  "Об организации отдыха, оздоровления и занятости детей " муниципальной программы " Развитие системы образования в Юргинском районе" </t>
  </si>
  <si>
    <t>Обеспечение деятельности по оказанию услуг  подведомственных учреждений в рамках подпрограммы "Об организации отдыха, оздоровления и занятости детей "  муниципальной программы " Развитие системы образования в Юргинском районе"</t>
  </si>
  <si>
    <t>Обеспечение деятельности по оказанию услуг (в части выплаты заработной платы)  подведомственных учреждений  в рамках подпрограммы "Сохранение и развитие клубной системы" муниципальной программы  "Сохранение и развитие культуры на территории Юргинского района"</t>
  </si>
  <si>
    <t>Обеспечение деятельности по оказанию услуг   подведомственных учреждений  в рамках подпрограммы "Сохранение и развитие клубной системы" муниципальной программы  "Сохранение и развитие культуры на территории Юргинского района"</t>
  </si>
  <si>
    <t>Обеспечение деятельности по оказанию услуг (в части выплаты заработной платы)  подведомственных учреждений  в рамках подпрограммы "Сохранение и развитие библиотечной системы" муниципальной программы  "Сохранение и развитие культуры на территории Юргинского района"</t>
  </si>
  <si>
    <t>Обеспечение деятельности по оказанию услуг   подведомственных учреждений  в рамках подпрограммы "Сохранение и развитие библиотечной системы" муниципальной программы  "Сохранение и развитие культуры на территории Юргинского района"</t>
  </si>
  <si>
    <t>Обеспечение деятельности по оказанию услуг (в части выплаты заработной платы)  подведомственных учреждений  в рамках подпрограммы "Развитие учреждений дополнительного образования"  муниципальной программы  "Сохранение и развитие культуры на территории Юргинского района"</t>
  </si>
  <si>
    <t>Обеспечение деятельности по оказанию услуг  подведомственных учреждений  в рамках подпрограммы "Развитие учреждений дополнительного образования"  муниципальной программы  "Сохранение и развитие культуры на территории Юргинского района"</t>
  </si>
  <si>
    <t>Обеспечение деятельности по оказанию услуг (в части выплаты заработной платы) подведомственных учреждений  в рамках подпрограммы "Сохранение и развитие музейной деятельности"  муниципальной программы  "Сохранение и развитие культуры на территории Юргинского района"</t>
  </si>
  <si>
    <t>Обеспечение деятельности по оказанию услуг   подведомственных учреждений  в рамках подпрограммы "Сохранение и развитие музейной деятельности"  муниципальной программы  "Сохранение и развитие культуры на территории Юргинского района"</t>
  </si>
  <si>
    <t>Обеспечение деятельности по оказанию услуг (в части выплаты заработной платы)  подведомственных учреждений  в рамках подпрограммы "Обеспечение финансового обеспечения и отчетности"  муниципальной программы  "Сохранение и развитие культуры на территории Юргинского района"</t>
  </si>
  <si>
    <t>Обеспечение деятельности по оказанию услуг   подведомственных учреждений  в рамках подпрограммы "Обеспечение финансового обеспечения и отчетности"  муниципальной программы  "Сохранение и развитие культуры на территории Юргинского района"</t>
  </si>
  <si>
    <t>Субсидии на возмещение дополнительных затрат организациям, вызванных разницей между утвержденным в установленном порядке экономически обоснованным тарифом и установленным  размером платы для населения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</si>
  <si>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Субсидии на возмещение затрат организациям, возникающих из-за разницы  в размере платы для граждан, утвержденном на услугу теплоснабжения  с учетом уровня платежей граждан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</si>
  <si>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Субсидии на возмещение затрат организациям, возникающих из-за разницы  в размере платы для граждан, утвержденном на услугу водоснабжения и водоотведения с учетом уровня платежей граждан 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</si>
  <si>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Субсидии на возмещение затрат, связанных с приобретением газа для коммунально-бытовых нужд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</si>
  <si>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Субсидии на возмещение затрат, связанных с приобретением угля для коммунально-бытовых нужд в рамках подпрограммы "Модернизация объектов коммунальной инфраструктуры и поддержка жилищно-коммунального хозяйства" муниципальной программы 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</si>
  <si>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Реализация мероприятий в рамках подпрограммы "Энергосбережение и повышение энергоэффективности экономики" муниципальной программы " Жилищно-коммунальный и дорожный комплекс, энергосбережение и повышение энергетической эффективности Юргинского муниципального района"</t>
  </si>
  <si>
    <t>3</t>
  </si>
  <si>
    <t>0531115</t>
  </si>
  <si>
    <t>Подпрограмма "Энергосбережение и повышение энергоэффективности экономики"</t>
  </si>
  <si>
    <t>053</t>
  </si>
  <si>
    <t>Бюджетные инвестиции</t>
  </si>
  <si>
    <t>0551002</t>
  </si>
  <si>
    <t>0721712</t>
  </si>
  <si>
    <t>Обеспечение деятельности по оказанию услуг подведомственных учреждений(оплата услуг аутсорсинга)  в рамках подпрограммы "Обеспечение деятельности учреждений общего и дополнительного образования для предоставления образовательных услуг" муниципальной программы " Развитие системы образования в Юргинском районе"</t>
  </si>
  <si>
    <t>Ежемесячная денежная выплата,назначаемая в случае рождения третьего ребенка или последующих  детей до достижения ребенком возраста  трех лет в рамках непрограммного направления деятельности</t>
  </si>
  <si>
    <t>9905084</t>
  </si>
  <si>
    <t>тыс.руб.</t>
  </si>
  <si>
    <t>1</t>
  </si>
  <si>
    <t>2</t>
  </si>
  <si>
    <t>4</t>
  </si>
  <si>
    <t>5</t>
  </si>
  <si>
    <t>6</t>
  </si>
  <si>
    <t>целевые статьи (программа, подпрограмма, направление)</t>
  </si>
  <si>
    <t>к  дополнениям и изменениям</t>
  </si>
  <si>
    <t xml:space="preserve">в Юргинский муниципальный районный бюджет </t>
  </si>
  <si>
    <t>на 2014 год и на плановый период 2015 и 2016 годов</t>
  </si>
  <si>
    <t>Итого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</si>
  <si>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</si>
  <si>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</si>
  <si>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850</t>
  </si>
  <si>
    <t>Оплата грантов, премий и других выплат в рамках подпрограммы "Сохранение и развитие клубной системы" муниципальной программы  "Сохранение и развитие культуры на территории Юргинского района"</t>
  </si>
  <si>
    <t>0817046</t>
  </si>
  <si>
    <t>Расходы на выплаты персоналу государственных (муниципальных) органов</t>
  </si>
  <si>
    <t>1011004</t>
  </si>
  <si>
    <t>Повышение квалификации работников органов местного самоуправления в рамках подпрограммы "Повышение эффективности деятельности органов местного самоуправления" муниципальной программы "Развитие административной системы местного самоуправления"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</si>
  <si>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</si>
  <si>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</si>
  <si>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1417166</t>
  </si>
  <si>
    <t>Обеспечение жильем категорий граждан в рамках подпрограммы "Жилье для социально-незащищенных категорий граждан" программы "Развитие жилищного строительства на территории Юргинского муниципального района"</t>
  </si>
  <si>
    <t>141</t>
  </si>
  <si>
    <t>Подпрограмма "Жилье для социально-незащищенных категорий граждан" муниципальной программы "Развитие жилищного строительства на территории Юргинского муниципального района"</t>
  </si>
  <si>
    <t>Подпрограмма "Переселение граждан из аварийного и ветхого жилья" муниципальной программы "Развитие жилищного строительства на территории Юргинского муниципального района"</t>
  </si>
  <si>
    <t>142</t>
  </si>
  <si>
    <t>Мероприятия по переселению граждан за счет средств Фонда содействия реформированию ЖКХ, в рамках подпрограммы "Переселение граждан из аварийного и ветхого жилья" муниципальной программы "Развитие жилищного строительства на территории Юргинского муниципального района"</t>
  </si>
  <si>
    <t>1429502</t>
  </si>
  <si>
    <t>Мероприятия по переселению граждан из аварийного жилищного фонда за счет средств субъекта в рамках подпрограммы "Переселение граждан из аварийного и ветхого жилья" муниципальной программы "Развитие жилищного строительства на территории Юргинского муниципального района"</t>
  </si>
  <si>
    <t>1429602</t>
  </si>
  <si>
    <t>Подпрограмма "Жилье для детей-сирот" муниципальной программы "Развитие жилищного строительства на территории Юргинского муниципального района"</t>
  </si>
  <si>
    <t>143</t>
  </si>
  <si>
    <t>Предоставление жилых помещений детям-сиротам и детям,  без попечения родителей по договорам найма специализированных жилых помещений в рамках подпрограммы "Жилье для детей-сирот" муниципальной программы "Развитие жилищного строительства на территории Юргинского муниципального района"</t>
  </si>
  <si>
    <t>1435082</t>
  </si>
  <si>
    <t>1437202</t>
  </si>
  <si>
    <t>Муниципальная программы "Развитие инфраструктуры жизнеобеспеченности населения Юргинского муниципального района - строительство врачебной амбулатории в п.ст Арлюк"</t>
  </si>
  <si>
    <t>16</t>
  </si>
  <si>
    <t>Строительство, реконструкция и капитальный ремонт объектов социальной сферы в рамках программы "Развитие инфраструктуры жизнеобеспеченности населения Юргинского муниципального района - строительство врачебной амбулатории в п.ст Арлюк"Строительство и капитальный ремонт объектов социальной сферы в рамках программы "Развитие инфраструктуры жизнеобеспеченности населения Юргинского муниципального района - строительство врачебной амбулатории в п.ст Арлюк"</t>
  </si>
  <si>
    <t>1607177</t>
  </si>
  <si>
    <t>Оплата задолженности по исполнительным листам за счет казны в рамках непрограммного направления деятельности</t>
  </si>
  <si>
    <t>9901999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</si>
  <si>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 в рамках непрограммного направления деятельности</t>
  </si>
  <si>
    <t>9905134</t>
  </si>
  <si>
    <t>Премии и гранты</t>
  </si>
  <si>
    <t>Публичные нормативные выплаты гражданам несоциального характера</t>
  </si>
  <si>
    <t xml:space="preserve">к Юргинскому муниципальному районному бюджету </t>
  </si>
  <si>
    <t xml:space="preserve">на 2014 год и плановый период 2015 и 2016 годов </t>
  </si>
  <si>
    <r>
      <t xml:space="preserve">Муниципальная  программа </t>
    </r>
    <r>
      <rPr>
        <b/>
        <sz val="11"/>
        <color rgb="FF000000"/>
        <rFont val="Times New Roman"/>
        <family val="1"/>
        <charset val="204"/>
      </rPr>
      <t xml:space="preserve">«Развитие жилищного строительства на территории Юргинского муниципального района» </t>
    </r>
  </si>
  <si>
    <t xml:space="preserve">Приложение  5                 </t>
  </si>
  <si>
    <t>Вид расходов</t>
  </si>
  <si>
    <t>2014 год</t>
  </si>
  <si>
    <t>2015 год</t>
  </si>
  <si>
    <t>2016 год</t>
  </si>
  <si>
    <t>0711705</t>
  </si>
  <si>
    <t>Подпрограмма "Патриотическое воспитание детей и подростков"</t>
  </si>
  <si>
    <t>Реализация мероприятий в рамках подпрограммы "Сохранение и развитие клубной системы" муниципальной программы "Сохранение и развитие культуры на территории Юргинского района"</t>
  </si>
  <si>
    <t>0811115</t>
  </si>
  <si>
    <t xml:space="preserve">Реализация мероприятий за счет средств федерального бюджета в рамках муниципальной программы «Обеспечение жильем молодых семей» </t>
  </si>
  <si>
    <t>1505020</t>
  </si>
  <si>
    <t xml:space="preserve">Реализация мероприятий за счет средств областного бюджета в рамках муниципальной программы «Обеспечение жильем молодых семей» </t>
  </si>
  <si>
    <t>1507169</t>
  </si>
  <si>
    <t xml:space="preserve">Муниципальная программа «Обеспечение жильем молодых семей» </t>
  </si>
  <si>
    <t>15</t>
  </si>
  <si>
    <t>Реализация мероприятий в рамках программы "Развитие инфраструктуры жизнеобеспеченности населения Юргинского муниципального района - строительство врачебной амбулатории в п.ст Арлюк"</t>
  </si>
  <si>
    <t>1601115</t>
  </si>
  <si>
    <t>Ежемесячная компенсация депутатам СНДЮМР по решению от 25.12.2013г. № 17-НПА в рамках непрограммного направления деятельности</t>
  </si>
  <si>
    <t>9901005</t>
  </si>
  <si>
    <t>Создание и функционирование комиссий по делам несовершеннолетних и защите их прав в рамках программы "Профилактика безнадзорности и правонарушений несовершеннолетних в Юргинском районе»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</si>
  <si>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и частных дошкольных образовательных организациях в рамках  подпрограммы "Развитие дошкольного образования" муниципальной программы "Развитие системы образования в Юргинском районе"</t>
  </si>
  <si>
    <t>Расходы за счет платных услуг и безвозмездных поступлений в рамках подпрограммы "Развитие дошкольного образования" муниципальной программы "Развитие системы образования в Юргинском районе"</t>
  </si>
  <si>
    <t>Подпрограмма «Предупреждение и борьба с социально значимыми заболеваниями»</t>
  </si>
  <si>
    <t xml:space="preserve">Субсидии автономным учреждениям </t>
  </si>
  <si>
    <t>Муниципальная программа "Профилактика безнадзорности и правонарушений несовершеннолетних в Юргинском районе"</t>
  </si>
  <si>
    <t>Муниципальная  программа "Повышение  безопасности дорожного движения  в Юргинском муниципальном районе"</t>
  </si>
  <si>
    <t>12</t>
  </si>
  <si>
    <t>Реализация мероприятий в рамках муниципальной программы "Повышение  безопасности дорожного движения  в Юргинском муниципальном районе"</t>
  </si>
  <si>
    <t>Реконструкция водогрейных котлов на котельных  в рамках подпрограммы  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</si>
  <si>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0531511</t>
  </si>
  <si>
    <t>Реконструкция тепловых сетей в целях сокращения потерь тепловой энергии в рамках подпрограммы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</si>
  <si>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0531512</t>
  </si>
  <si>
    <t>Реконструкция водопроводных сетей в целях сокращения потерь воды в рамках подпрограммы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</si>
  <si>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0531513</t>
  </si>
  <si>
    <t>0531514</t>
  </si>
  <si>
    <t>Разработка схемы теплоснабжения муниципального образования в рамках подпрограммы  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</si>
  <si>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Реализация региональных программ в области энергосбережения и повышения энергетической эффективности в рамках подпрограммы  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</si>
  <si>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0535013</t>
  </si>
  <si>
    <t>Реконструкция котельных и сетей теплоснабжения с применением энергоэффективных технологий, материалов и оборудования в рамках подпрограммы «Энергосбережение  и  повышение энергоэффективности экономики" муниципальной программы "Жилищно-коммунальный и дорожный комплекс, энергосбережение и повышение энергетической эффективности Юргинского муниципального района"</t>
  </si>
  <si>
    <t>0537254</t>
  </si>
  <si>
    <t>0537255</t>
  </si>
  <si>
    <t>Создание условий для занятий физической культурой и спортом в рамках подпрограммы  "Обеспечение деятельности учреждений общего и дополнительного образования для предоставления образовательных услуг" муниципальной программы "Развитие системы образования в Юргинском районе"</t>
  </si>
  <si>
    <t>0725097</t>
  </si>
  <si>
    <t>Подпрограмма "Энергосбережение"</t>
  </si>
  <si>
    <t xml:space="preserve">Реализация мероприятий в рамках подпрограмма  "Энергосбережение" муниципальной программы " Развитие системы образования в Юргинском районе" </t>
  </si>
  <si>
    <t xml:space="preserve">Повышение тепловой защиты зданий в рамках подпрограммы "Энергосбережение" муниципальной программы "Развитие системы образования в Юргинском районе" </t>
  </si>
  <si>
    <t>0757257</t>
  </si>
  <si>
    <t>Обеспечение жильем социальных категорий граждан (за счёт средств местного бюджета) в рамках подпрограммы "Жилье для социально-незащищенных категорий граждан" муниципальной программы "Развитие жилищного строительства на территории Юргинского муниципального района"</t>
  </si>
  <si>
    <t>1411166</t>
  </si>
  <si>
    <t>Мероприятия по переселению граждан из аварийного жилищного фонда за счет средств МБ в рамках подпрограммы "Переселение граждан из аварийного и ветхого жилья" муниципальной программы "Развитие жилищного строительства на территории Юргинского муниципального района"</t>
  </si>
  <si>
    <t>1421602</t>
  </si>
  <si>
    <t>Подпрограмма "Комплексное развитие систем инженерной инфраструктуры" муниципальной программы "Развитие жилищного строительства на территории Юргинского муниципального района"</t>
  </si>
  <si>
    <t>144</t>
  </si>
  <si>
    <t>Реализация мероприятий в рамках подпрограммы "Проектные и инженерно-изыскательские работы для подготовки площадок под строительство" муниципальной программы "Развитие жилищного строительства на территории Юргинского муниципального района"</t>
  </si>
  <si>
    <t>1441115</t>
  </si>
  <si>
    <t>Реализация мероприятий в рамках программы "Обеспечение жильем молодых семей"</t>
  </si>
  <si>
    <t>1501115</t>
  </si>
  <si>
    <t>Награждение муниципальных районов в рамках непрограммного направления деятельности</t>
  </si>
  <si>
    <t>Субсидии юридическим лицам (кроме некоммерческих организаций), индивидуальным предпринимателям, физическим лицам</t>
  </si>
  <si>
    <t>9907286</t>
  </si>
  <si>
    <t>1201115</t>
  </si>
  <si>
    <t>Приложение 2</t>
  </si>
  <si>
    <t>Организация круглогодичного отдыха, оздоровления и занятости обучающихся в рамках подпрограммы "Об организации отдыха, оздоровления и занятости детей"  муниципальной программы "Развитие системы образования в Юргинском районе"</t>
  </si>
  <si>
    <t>Подключение общедоступных библиотек к сети Интернет в рамках подпрограммы "Сохранение и развитие библиотечной системы" муниципальной программы "Сохранение и развитие культуры на территории Юргинского района"</t>
  </si>
  <si>
    <t>0825146</t>
  </si>
  <si>
    <t>Внедрение информационных технологий в рамках подпрограммы "Градостроение" муниципальной программы "Развитие административной системы местного самоуправления"</t>
  </si>
  <si>
    <t>Подпрограмма "Совершенствование системы оказания муниципальных услуг""</t>
  </si>
  <si>
    <t>Расходы на создание многофункционального центра  в рамках подпрограммы "Совершенствование системы оказания муниципальных услуг"</t>
  </si>
  <si>
    <t>105</t>
  </si>
  <si>
    <t>1051017</t>
  </si>
  <si>
    <t>Предоставление жилых помещений детям-сиротам и детям, без попечения родителей (доплата за лишние квадратные метры) "Жилье для детей-сирот" муниципальной программы "Развитие жилищного строительства на территории Юргинского муниципального района"</t>
  </si>
  <si>
    <t>1431203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</si>
</sst>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0"/>
    <numFmt numFmtId="165" formatCode="#,##0.0"/>
  </numFmts>
  <fonts count="20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0" fillId="0" borderId="0" xfId="0" quotePrefix="1" applyNumberFormat="1"/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49" fontId="7" fillId="0" borderId="0" xfId="0" applyNumberFormat="1" applyFont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7" fillId="0" borderId="1" xfId="0" quotePrefix="1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4" fontId="7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" fontId="7" fillId="0" borderId="0" xfId="0" applyNumberFormat="1" applyFont="1" applyAlignment="1">
      <alignment horizontal="right" vertical="top"/>
    </xf>
    <xf numFmtId="49" fontId="14" fillId="0" borderId="0" xfId="0" quotePrefix="1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 applyProtection="1">
      <alignment horizontal="left" vertical="top" wrapText="1"/>
      <protection locked="0"/>
    </xf>
    <xf numFmtId="0" fontId="12" fillId="2" borderId="1" xfId="0" applyFont="1" applyFill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164" fontId="12" fillId="2" borderId="1" xfId="0" applyNumberFormat="1" applyFont="1" applyFill="1" applyBorder="1" applyAlignment="1" applyProtection="1">
      <alignment vertical="top" wrapText="1"/>
      <protection locked="0"/>
    </xf>
    <xf numFmtId="164" fontId="7" fillId="0" borderId="1" xfId="0" applyNumberFormat="1" applyFont="1" applyBorder="1" applyAlignment="1" applyProtection="1">
      <alignment vertical="top" wrapText="1"/>
      <protection locked="0"/>
    </xf>
    <xf numFmtId="0" fontId="7" fillId="0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 applyProtection="1">
      <alignment vertical="top" wrapText="1"/>
      <protection locked="0"/>
    </xf>
    <xf numFmtId="0" fontId="14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2" fillId="2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8" fillId="2" borderId="1" xfId="0" applyFont="1" applyFill="1" applyBorder="1" applyAlignment="1" applyProtection="1">
      <alignment vertical="top" wrapText="1"/>
      <protection locked="0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 applyProtection="1">
      <alignment vertical="top" wrapText="1"/>
      <protection locked="0"/>
    </xf>
    <xf numFmtId="164" fontId="7" fillId="2" borderId="1" xfId="0" applyNumberFormat="1" applyFont="1" applyFill="1" applyBorder="1" applyAlignment="1" applyProtection="1">
      <alignment vertical="top" wrapText="1"/>
      <protection locked="0"/>
    </xf>
    <xf numFmtId="165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center" vertical="top" wrapText="1"/>
    </xf>
    <xf numFmtId="0" fontId="11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left" vertical="center" indent="8"/>
    </xf>
    <xf numFmtId="0" fontId="14" fillId="0" borderId="0" xfId="0" applyFont="1" applyAlignment="1">
      <alignment horizontal="left" vertical="top" wrapText="1" indent="8"/>
    </xf>
    <xf numFmtId="0" fontId="7" fillId="0" borderId="0" xfId="0" applyFont="1" applyBorder="1" applyAlignment="1">
      <alignment horizontal="left" indent="8"/>
    </xf>
    <xf numFmtId="0" fontId="7" fillId="0" borderId="0" xfId="0" applyFont="1" applyBorder="1" applyAlignment="1"/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horizontal="left" vertical="center" wrapText="1" indent="8"/>
    </xf>
  </cellXfs>
  <cellStyles count="2">
    <cellStyle name="Обычный" xfId="0" builtinId="0"/>
    <cellStyle name="Финансовый" xfId="1" builtinId="3"/>
  </cellStyles>
  <dxfs count="2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O471"/>
  <sheetViews>
    <sheetView tabSelected="1" view="pageBreakPreview" zoomScaleNormal="100" zoomScaleSheetLayoutView="100" zoomScalePageLayoutView="25" workbookViewId="0">
      <selection activeCell="C6" sqref="C6:F6"/>
    </sheetView>
  </sheetViews>
  <sheetFormatPr defaultRowHeight="18.75" x14ac:dyDescent="0.2"/>
  <cols>
    <col min="1" max="1" width="51" style="18" bestFit="1" customWidth="1"/>
    <col min="2" max="2" width="13.42578125" style="39" bestFit="1" customWidth="1"/>
    <col min="3" max="3" width="9.140625" style="22" bestFit="1" customWidth="1"/>
    <col min="4" max="4" width="12.42578125" style="36" customWidth="1"/>
    <col min="5" max="5" width="14.85546875" style="36" customWidth="1"/>
    <col min="6" max="6" width="13.42578125" style="36" customWidth="1"/>
    <col min="7" max="16384" width="9.140625" style="4"/>
  </cols>
  <sheetData>
    <row r="1" spans="1:6" x14ac:dyDescent="0.2">
      <c r="B1" s="89"/>
      <c r="C1" s="93" t="s">
        <v>1314</v>
      </c>
      <c r="D1" s="93"/>
      <c r="E1" s="93"/>
      <c r="F1" s="93"/>
    </row>
    <row r="2" spans="1:6" s="3" customFormat="1" x14ac:dyDescent="0.25">
      <c r="A2" s="17"/>
      <c r="B2" s="90"/>
      <c r="C2" s="92" t="s">
        <v>1211</v>
      </c>
      <c r="D2" s="92"/>
      <c r="E2" s="92"/>
      <c r="F2" s="92"/>
    </row>
    <row r="3" spans="1:6" s="3" customFormat="1" x14ac:dyDescent="0.25">
      <c r="A3" s="18"/>
      <c r="B3" s="91" t="s">
        <v>1212</v>
      </c>
      <c r="C3" s="91"/>
      <c r="D3" s="91"/>
      <c r="E3" s="91"/>
      <c r="F3" s="91"/>
    </row>
    <row r="4" spans="1:6" s="3" customFormat="1" x14ac:dyDescent="0.25">
      <c r="A4" s="18"/>
      <c r="B4" s="91" t="s">
        <v>1213</v>
      </c>
      <c r="C4" s="91"/>
      <c r="D4" s="91"/>
      <c r="E4" s="91"/>
      <c r="F4" s="91"/>
    </row>
    <row r="5" spans="1:6" s="3" customFormat="1" x14ac:dyDescent="0.25">
      <c r="A5" s="18"/>
      <c r="B5" s="37"/>
      <c r="C5" s="40"/>
      <c r="D5" s="40"/>
      <c r="E5" s="40"/>
      <c r="F5" s="40"/>
    </row>
    <row r="6" spans="1:6" s="3" customFormat="1" x14ac:dyDescent="0.2">
      <c r="A6" s="17"/>
      <c r="B6" s="90"/>
      <c r="C6" s="94" t="s">
        <v>1253</v>
      </c>
      <c r="D6" s="94"/>
      <c r="E6" s="94"/>
      <c r="F6" s="94"/>
    </row>
    <row r="7" spans="1:6" s="3" customFormat="1" x14ac:dyDescent="0.2">
      <c r="A7" s="18"/>
      <c r="B7" s="95" t="s">
        <v>1250</v>
      </c>
      <c r="C7" s="95"/>
      <c r="D7" s="95"/>
      <c r="E7" s="95"/>
      <c r="F7" s="95"/>
    </row>
    <row r="8" spans="1:6" s="3" customFormat="1" x14ac:dyDescent="0.2">
      <c r="A8" s="18"/>
      <c r="B8" s="95" t="s">
        <v>1251</v>
      </c>
      <c r="C8" s="95"/>
      <c r="D8" s="95"/>
      <c r="E8" s="95"/>
      <c r="F8" s="95"/>
    </row>
    <row r="9" spans="1:6" s="3" customFormat="1" x14ac:dyDescent="0.2">
      <c r="A9" s="18"/>
      <c r="B9" s="46"/>
      <c r="C9" s="46"/>
      <c r="D9" s="46"/>
      <c r="E9" s="46"/>
      <c r="F9" s="46"/>
    </row>
    <row r="10" spans="1:6" s="13" customFormat="1" x14ac:dyDescent="0.2">
      <c r="A10" s="88" t="s">
        <v>1106</v>
      </c>
      <c r="B10" s="88"/>
      <c r="C10" s="88"/>
      <c r="D10" s="88"/>
      <c r="E10" s="88"/>
      <c r="F10" s="88"/>
    </row>
    <row r="11" spans="1:6" s="13" customFormat="1" x14ac:dyDescent="0.2">
      <c r="A11" s="87" t="s">
        <v>1103</v>
      </c>
      <c r="B11" s="87"/>
      <c r="C11" s="87"/>
      <c r="D11" s="87"/>
      <c r="E11" s="87"/>
      <c r="F11" s="87"/>
    </row>
    <row r="12" spans="1:6" s="13" customFormat="1" x14ac:dyDescent="0.2">
      <c r="A12" s="87" t="s">
        <v>1104</v>
      </c>
      <c r="B12" s="87"/>
      <c r="C12" s="87"/>
      <c r="D12" s="87"/>
      <c r="E12" s="87"/>
      <c r="F12" s="87"/>
    </row>
    <row r="13" spans="1:6" s="13" customFormat="1" x14ac:dyDescent="0.2">
      <c r="A13" s="87" t="s">
        <v>1105</v>
      </c>
      <c r="B13" s="87"/>
      <c r="C13" s="87"/>
      <c r="D13" s="87"/>
      <c r="E13" s="87"/>
      <c r="F13" s="87"/>
    </row>
    <row r="14" spans="1:6" s="3" customFormat="1" x14ac:dyDescent="0.2">
      <c r="A14" s="16"/>
      <c r="B14" s="38"/>
      <c r="C14" s="21"/>
      <c r="D14" s="34"/>
      <c r="E14" s="34"/>
      <c r="F14" s="34"/>
    </row>
    <row r="15" spans="1:6" s="3" customFormat="1" x14ac:dyDescent="0.2">
      <c r="A15" s="16"/>
      <c r="B15" s="38"/>
      <c r="C15" s="21"/>
      <c r="D15" s="34"/>
      <c r="E15" s="35"/>
      <c r="F15" s="34" t="s">
        <v>1204</v>
      </c>
    </row>
    <row r="16" spans="1:6" s="3" customFormat="1" ht="51" x14ac:dyDescent="0.2">
      <c r="A16" s="15" t="s">
        <v>851</v>
      </c>
      <c r="B16" s="31" t="s">
        <v>1210</v>
      </c>
      <c r="C16" s="58" t="s">
        <v>1254</v>
      </c>
      <c r="D16" s="15" t="s">
        <v>1255</v>
      </c>
      <c r="E16" s="15" t="s">
        <v>1256</v>
      </c>
      <c r="F16" s="15" t="s">
        <v>1257</v>
      </c>
    </row>
    <row r="17" spans="1:6" s="3" customFormat="1" x14ac:dyDescent="0.2">
      <c r="A17" s="32" t="s">
        <v>1205</v>
      </c>
      <c r="B17" s="31" t="s">
        <v>1206</v>
      </c>
      <c r="C17" s="30" t="s">
        <v>1194</v>
      </c>
      <c r="D17" s="32" t="s">
        <v>1207</v>
      </c>
      <c r="E17" s="32" t="s">
        <v>1208</v>
      </c>
      <c r="F17" s="32" t="s">
        <v>1209</v>
      </c>
    </row>
    <row r="18" spans="1:6" s="3" customFormat="1" ht="42.75" x14ac:dyDescent="0.2">
      <c r="A18" s="64" t="s">
        <v>858</v>
      </c>
      <c r="B18" s="49" t="s">
        <v>852</v>
      </c>
      <c r="C18" s="24"/>
      <c r="D18" s="50">
        <f>SUM(D19,D38)</f>
        <v>47286.6</v>
      </c>
      <c r="E18" s="50">
        <f>SUM(E19,E38)</f>
        <v>42868</v>
      </c>
      <c r="F18" s="50">
        <f>SUM(F19,F38)</f>
        <v>42895</v>
      </c>
    </row>
    <row r="19" spans="1:6" s="3" customFormat="1" ht="60" x14ac:dyDescent="0.2">
      <c r="A19" s="65" t="s">
        <v>859</v>
      </c>
      <c r="B19" s="15" t="s">
        <v>853</v>
      </c>
      <c r="C19" s="23"/>
      <c r="D19" s="51">
        <f>SUM(D23,D26,D28,D32,D36,D20)</f>
        <v>47282.6</v>
      </c>
      <c r="E19" s="51">
        <f t="shared" ref="E19:F19" si="0">SUM(E23,E26,E28,E32,E36,E20)</f>
        <v>42864</v>
      </c>
      <c r="F19" s="51">
        <f t="shared" si="0"/>
        <v>42891</v>
      </c>
    </row>
    <row r="20" spans="1:6" s="3" customFormat="1" ht="90" x14ac:dyDescent="0.2">
      <c r="A20" s="65" t="s">
        <v>1141</v>
      </c>
      <c r="B20" s="15" t="s">
        <v>1142</v>
      </c>
      <c r="C20" s="23"/>
      <c r="D20" s="51">
        <f>SUM(D21:D22)</f>
        <v>586</v>
      </c>
      <c r="E20" s="51">
        <f>SUM(E21:E22)</f>
        <v>535</v>
      </c>
      <c r="F20" s="51">
        <f>SUM(F21:F22)</f>
        <v>562</v>
      </c>
    </row>
    <row r="21" spans="1:6" s="3" customFormat="1" x14ac:dyDescent="0.2">
      <c r="A21" s="66" t="s">
        <v>1112</v>
      </c>
      <c r="B21" s="15" t="s">
        <v>1142</v>
      </c>
      <c r="C21" s="23">
        <v>110</v>
      </c>
      <c r="D21" s="51">
        <v>407</v>
      </c>
      <c r="E21" s="51">
        <v>407</v>
      </c>
      <c r="F21" s="51">
        <v>407</v>
      </c>
    </row>
    <row r="22" spans="1:6" s="3" customFormat="1" ht="30" x14ac:dyDescent="0.2">
      <c r="A22" s="67" t="s">
        <v>1113</v>
      </c>
      <c r="B22" s="15" t="s">
        <v>1142</v>
      </c>
      <c r="C22" s="23">
        <v>240</v>
      </c>
      <c r="D22" s="51">
        <v>179</v>
      </c>
      <c r="E22" s="51">
        <v>128</v>
      </c>
      <c r="F22" s="51">
        <v>155</v>
      </c>
    </row>
    <row r="23" spans="1:6" s="3" customFormat="1" ht="60" x14ac:dyDescent="0.2">
      <c r="A23" s="65" t="s">
        <v>860</v>
      </c>
      <c r="B23" s="15" t="s">
        <v>868</v>
      </c>
      <c r="C23" s="23"/>
      <c r="D23" s="51">
        <f>SUM(D24:D25)</f>
        <v>741.80000000000007</v>
      </c>
      <c r="E23" s="51">
        <f t="shared" ref="E23:F23" si="1">SUM(E24:E25)</f>
        <v>20</v>
      </c>
      <c r="F23" s="51">
        <f t="shared" si="1"/>
        <v>20</v>
      </c>
    </row>
    <row r="24" spans="1:6" s="3" customFormat="1" ht="30" x14ac:dyDescent="0.2">
      <c r="A24" s="28" t="s">
        <v>1215</v>
      </c>
      <c r="B24" s="15" t="s">
        <v>868</v>
      </c>
      <c r="C24" s="23">
        <v>240</v>
      </c>
      <c r="D24" s="44">
        <v>35.11</v>
      </c>
      <c r="E24" s="44">
        <v>0</v>
      </c>
      <c r="F24" s="44">
        <v>0</v>
      </c>
    </row>
    <row r="25" spans="1:6" s="3" customFormat="1" ht="30" x14ac:dyDescent="0.2">
      <c r="A25" s="66" t="s">
        <v>1111</v>
      </c>
      <c r="B25" s="15" t="s">
        <v>868</v>
      </c>
      <c r="C25" s="23">
        <v>320</v>
      </c>
      <c r="D25" s="44">
        <v>706.69</v>
      </c>
      <c r="E25" s="44">
        <v>20</v>
      </c>
      <c r="F25" s="44">
        <v>20</v>
      </c>
    </row>
    <row r="26" spans="1:6" ht="75" x14ac:dyDescent="0.2">
      <c r="A26" s="65" t="s">
        <v>861</v>
      </c>
      <c r="B26" s="15" t="s">
        <v>857</v>
      </c>
      <c r="C26" s="14"/>
      <c r="D26" s="44">
        <f>SUM(D27)</f>
        <v>2003.8</v>
      </c>
      <c r="E26" s="44">
        <f t="shared" ref="E26:F26" si="2">SUM(E27)</f>
        <v>100</v>
      </c>
      <c r="F26" s="44">
        <f t="shared" si="2"/>
        <v>100</v>
      </c>
    </row>
    <row r="27" spans="1:6" ht="30" x14ac:dyDescent="0.2">
      <c r="A27" s="66" t="s">
        <v>1111</v>
      </c>
      <c r="B27" s="15" t="s">
        <v>857</v>
      </c>
      <c r="C27" s="14">
        <v>240</v>
      </c>
      <c r="D27" s="44">
        <v>2003.8</v>
      </c>
      <c r="E27" s="44">
        <v>100</v>
      </c>
      <c r="F27" s="44">
        <v>100</v>
      </c>
    </row>
    <row r="28" spans="1:6" s="3" customFormat="1" ht="120" x14ac:dyDescent="0.2">
      <c r="A28" s="19" t="s">
        <v>862</v>
      </c>
      <c r="B28" s="15" t="s">
        <v>854</v>
      </c>
      <c r="C28" s="23"/>
      <c r="D28" s="51">
        <f>SUM(D29:D31)</f>
        <v>26740</v>
      </c>
      <c r="E28" s="51">
        <f>SUM(E29:E31)</f>
        <v>25823</v>
      </c>
      <c r="F28" s="51">
        <f>SUM(F29:F31)</f>
        <v>25823</v>
      </c>
    </row>
    <row r="29" spans="1:6" s="3" customFormat="1" x14ac:dyDescent="0.2">
      <c r="A29" s="66" t="s">
        <v>1112</v>
      </c>
      <c r="B29" s="15" t="s">
        <v>854</v>
      </c>
      <c r="C29" s="23">
        <v>110</v>
      </c>
      <c r="D29" s="44">
        <v>25121</v>
      </c>
      <c r="E29" s="51">
        <v>24148</v>
      </c>
      <c r="F29" s="51">
        <v>24148</v>
      </c>
    </row>
    <row r="30" spans="1:6" s="3" customFormat="1" ht="30" x14ac:dyDescent="0.2">
      <c r="A30" s="67" t="s">
        <v>1113</v>
      </c>
      <c r="B30" s="15" t="s">
        <v>854</v>
      </c>
      <c r="C30" s="23">
        <v>240</v>
      </c>
      <c r="D30" s="44">
        <v>1569</v>
      </c>
      <c r="E30" s="51">
        <v>1625</v>
      </c>
      <c r="F30" s="51">
        <v>1625</v>
      </c>
    </row>
    <row r="31" spans="1:6" s="3" customFormat="1" ht="45" x14ac:dyDescent="0.2">
      <c r="A31" s="67" t="s">
        <v>1114</v>
      </c>
      <c r="B31" s="15" t="s">
        <v>854</v>
      </c>
      <c r="C31" s="23">
        <v>850</v>
      </c>
      <c r="D31" s="51">
        <v>50</v>
      </c>
      <c r="E31" s="51">
        <v>50</v>
      </c>
      <c r="F31" s="51">
        <v>50</v>
      </c>
    </row>
    <row r="32" spans="1:6" s="3" customFormat="1" ht="150" x14ac:dyDescent="0.2">
      <c r="A32" s="28" t="s">
        <v>863</v>
      </c>
      <c r="B32" s="15" t="s">
        <v>855</v>
      </c>
      <c r="C32" s="23"/>
      <c r="D32" s="51">
        <f>SUM(D33:D35)</f>
        <v>17196</v>
      </c>
      <c r="E32" s="51">
        <f>SUM(E33:E35)</f>
        <v>16371</v>
      </c>
      <c r="F32" s="51">
        <f>SUM(F33:F35)</f>
        <v>16371</v>
      </c>
    </row>
    <row r="33" spans="1:6" s="3" customFormat="1" x14ac:dyDescent="0.2">
      <c r="A33" s="66" t="s">
        <v>1112</v>
      </c>
      <c r="B33" s="15" t="s">
        <v>855</v>
      </c>
      <c r="C33" s="23">
        <v>110</v>
      </c>
      <c r="D33" s="52">
        <v>13265</v>
      </c>
      <c r="E33" s="52">
        <v>13265</v>
      </c>
      <c r="F33" s="52">
        <v>13265</v>
      </c>
    </row>
    <row r="34" spans="1:6" s="3" customFormat="1" ht="30" x14ac:dyDescent="0.2">
      <c r="A34" s="67" t="s">
        <v>1113</v>
      </c>
      <c r="B34" s="15" t="s">
        <v>855</v>
      </c>
      <c r="C34" s="23">
        <v>240</v>
      </c>
      <c r="D34" s="51">
        <v>3881</v>
      </c>
      <c r="E34" s="51">
        <v>3056</v>
      </c>
      <c r="F34" s="51">
        <v>3056</v>
      </c>
    </row>
    <row r="35" spans="1:6" s="3" customFormat="1" ht="45" x14ac:dyDescent="0.2">
      <c r="A35" s="67" t="s">
        <v>1114</v>
      </c>
      <c r="B35" s="15" t="s">
        <v>855</v>
      </c>
      <c r="C35" s="23">
        <v>850</v>
      </c>
      <c r="D35" s="51">
        <v>50</v>
      </c>
      <c r="E35" s="51">
        <v>50</v>
      </c>
      <c r="F35" s="51">
        <v>50</v>
      </c>
    </row>
    <row r="36" spans="1:6" s="3" customFormat="1" ht="150" x14ac:dyDescent="0.2">
      <c r="A36" s="68" t="s">
        <v>1068</v>
      </c>
      <c r="B36" s="43" t="s">
        <v>1067</v>
      </c>
      <c r="C36" s="42"/>
      <c r="D36" s="53">
        <f>SUM(D37)</f>
        <v>15</v>
      </c>
      <c r="E36" s="53">
        <f>SUM(E37)</f>
        <v>15</v>
      </c>
      <c r="F36" s="53">
        <f>SUM(F37)</f>
        <v>15</v>
      </c>
    </row>
    <row r="37" spans="1:6" s="3" customFormat="1" ht="30" x14ac:dyDescent="0.2">
      <c r="A37" s="69" t="s">
        <v>1111</v>
      </c>
      <c r="B37" s="43" t="s">
        <v>1067</v>
      </c>
      <c r="C37" s="42">
        <v>320</v>
      </c>
      <c r="D37" s="53">
        <v>15</v>
      </c>
      <c r="E37" s="53">
        <v>15</v>
      </c>
      <c r="F37" s="53">
        <v>15</v>
      </c>
    </row>
    <row r="38" spans="1:6" s="3" customFormat="1" ht="60" x14ac:dyDescent="0.2">
      <c r="A38" s="29" t="s">
        <v>864</v>
      </c>
      <c r="B38" s="15" t="s">
        <v>856</v>
      </c>
      <c r="C38" s="23"/>
      <c r="D38" s="51">
        <f t="shared" ref="D38:F39" si="3">SUM(D39)</f>
        <v>4</v>
      </c>
      <c r="E38" s="51">
        <f t="shared" si="3"/>
        <v>4</v>
      </c>
      <c r="F38" s="51">
        <f t="shared" si="3"/>
        <v>4</v>
      </c>
    </row>
    <row r="39" spans="1:6" s="3" customFormat="1" ht="60" x14ac:dyDescent="0.2">
      <c r="A39" s="28" t="s">
        <v>865</v>
      </c>
      <c r="B39" s="15" t="s">
        <v>870</v>
      </c>
      <c r="C39" s="23"/>
      <c r="D39" s="51">
        <f t="shared" si="3"/>
        <v>4</v>
      </c>
      <c r="E39" s="51">
        <f t="shared" si="3"/>
        <v>4</v>
      </c>
      <c r="F39" s="51">
        <f t="shared" si="3"/>
        <v>4</v>
      </c>
    </row>
    <row r="40" spans="1:6" s="3" customFormat="1" ht="30" x14ac:dyDescent="0.2">
      <c r="A40" s="66" t="s">
        <v>1111</v>
      </c>
      <c r="B40" s="15" t="s">
        <v>870</v>
      </c>
      <c r="C40" s="23">
        <v>320</v>
      </c>
      <c r="D40" s="51">
        <v>4</v>
      </c>
      <c r="E40" s="51">
        <v>4</v>
      </c>
      <c r="F40" s="51">
        <v>4</v>
      </c>
    </row>
    <row r="41" spans="1:6" s="9" customFormat="1" ht="42.75" x14ac:dyDescent="0.2">
      <c r="A41" s="70" t="s">
        <v>867</v>
      </c>
      <c r="B41" s="49" t="s">
        <v>866</v>
      </c>
      <c r="C41" s="24"/>
      <c r="D41" s="50">
        <f>SUM(D42,D44)</f>
        <v>1591</v>
      </c>
      <c r="E41" s="50">
        <f>SUM(E42,E44)</f>
        <v>3832</v>
      </c>
      <c r="F41" s="50">
        <f>SUM(F42,F44)</f>
        <v>1055</v>
      </c>
    </row>
    <row r="42" spans="1:6" s="3" customFormat="1" ht="45" x14ac:dyDescent="0.2">
      <c r="A42" s="68" t="s">
        <v>871</v>
      </c>
      <c r="B42" s="43" t="s">
        <v>869</v>
      </c>
      <c r="C42" s="42"/>
      <c r="D42" s="53">
        <f>SUM(D43)</f>
        <v>1055</v>
      </c>
      <c r="E42" s="53">
        <f>SUM(E43)</f>
        <v>1055</v>
      </c>
      <c r="F42" s="53">
        <f>SUM(F43)</f>
        <v>1055</v>
      </c>
    </row>
    <row r="43" spans="1:6" s="3" customFormat="1" ht="60" x14ac:dyDescent="0.2">
      <c r="A43" s="69" t="s">
        <v>1115</v>
      </c>
      <c r="B43" s="43" t="s">
        <v>869</v>
      </c>
      <c r="C43" s="42">
        <v>810</v>
      </c>
      <c r="D43" s="53">
        <v>1055</v>
      </c>
      <c r="E43" s="53">
        <v>1055</v>
      </c>
      <c r="F43" s="53">
        <v>1055</v>
      </c>
    </row>
    <row r="44" spans="1:6" s="3" customFormat="1" ht="75" x14ac:dyDescent="0.2">
      <c r="A44" s="28" t="s">
        <v>873</v>
      </c>
      <c r="B44" s="15" t="s">
        <v>872</v>
      </c>
      <c r="C44" s="23"/>
      <c r="D44" s="51">
        <f>SUM(D45)</f>
        <v>536</v>
      </c>
      <c r="E44" s="51">
        <f>SUM(E45)</f>
        <v>2777</v>
      </c>
      <c r="F44" s="51">
        <f>SUM(F45)</f>
        <v>0</v>
      </c>
    </row>
    <row r="45" spans="1:6" s="3" customFormat="1" ht="30" x14ac:dyDescent="0.2">
      <c r="A45" s="67" t="s">
        <v>1113</v>
      </c>
      <c r="B45" s="15" t="s">
        <v>872</v>
      </c>
      <c r="C45" s="23">
        <v>240</v>
      </c>
      <c r="D45" s="51">
        <v>536</v>
      </c>
      <c r="E45" s="51">
        <v>2777</v>
      </c>
      <c r="F45" s="51">
        <v>0</v>
      </c>
    </row>
    <row r="46" spans="1:6" s="3" customFormat="1" ht="42.75" x14ac:dyDescent="0.2">
      <c r="A46" s="70" t="s">
        <v>875</v>
      </c>
      <c r="B46" s="49" t="s">
        <v>874</v>
      </c>
      <c r="C46" s="24"/>
      <c r="D46" s="50">
        <f>SUM(D47,D49,D51)</f>
        <v>500</v>
      </c>
      <c r="E46" s="50">
        <f>SUM(E47,E49,E51)</f>
        <v>330</v>
      </c>
      <c r="F46" s="50">
        <f>SUM(F47,F49,F51)</f>
        <v>330</v>
      </c>
    </row>
    <row r="47" spans="1:6" s="3" customFormat="1" ht="60" x14ac:dyDescent="0.2">
      <c r="A47" s="28" t="s">
        <v>877</v>
      </c>
      <c r="B47" s="15" t="s">
        <v>876</v>
      </c>
      <c r="C47" s="23"/>
      <c r="D47" s="51">
        <f>SUM(D48)</f>
        <v>484</v>
      </c>
      <c r="E47" s="51">
        <f>SUM(E48)</f>
        <v>320</v>
      </c>
      <c r="F47" s="51">
        <f>SUM(F48)</f>
        <v>320</v>
      </c>
    </row>
    <row r="48" spans="1:6" s="3" customFormat="1" ht="30" x14ac:dyDescent="0.2">
      <c r="A48" s="67" t="s">
        <v>1113</v>
      </c>
      <c r="B48" s="15" t="s">
        <v>876</v>
      </c>
      <c r="C48" s="23">
        <v>240</v>
      </c>
      <c r="D48" s="51">
        <v>484</v>
      </c>
      <c r="E48" s="51">
        <v>320</v>
      </c>
      <c r="F48" s="51">
        <v>320</v>
      </c>
    </row>
    <row r="49" spans="1:6" s="3" customFormat="1" ht="60" x14ac:dyDescent="0.2">
      <c r="A49" s="28" t="s">
        <v>879</v>
      </c>
      <c r="B49" s="15" t="s">
        <v>878</v>
      </c>
      <c r="C49" s="23"/>
      <c r="D49" s="51">
        <f>SUM(D50)</f>
        <v>11</v>
      </c>
      <c r="E49" s="51">
        <f>SUM(E50)</f>
        <v>5</v>
      </c>
      <c r="F49" s="51">
        <f>SUM(F50)</f>
        <v>5</v>
      </c>
    </row>
    <row r="50" spans="1:6" s="3" customFormat="1" ht="30" x14ac:dyDescent="0.2">
      <c r="A50" s="67" t="s">
        <v>1113</v>
      </c>
      <c r="B50" s="15" t="s">
        <v>878</v>
      </c>
      <c r="C50" s="23">
        <v>240</v>
      </c>
      <c r="D50" s="51">
        <v>11</v>
      </c>
      <c r="E50" s="51">
        <v>5</v>
      </c>
      <c r="F50" s="51">
        <v>5</v>
      </c>
    </row>
    <row r="51" spans="1:6" s="3" customFormat="1" ht="60" x14ac:dyDescent="0.2">
      <c r="A51" s="28" t="s">
        <v>881</v>
      </c>
      <c r="B51" s="15" t="s">
        <v>880</v>
      </c>
      <c r="C51" s="24"/>
      <c r="D51" s="51">
        <f>SUM(D52)</f>
        <v>5</v>
      </c>
      <c r="E51" s="51">
        <f>SUM(E52)</f>
        <v>5</v>
      </c>
      <c r="F51" s="51">
        <f>SUM(F52)</f>
        <v>5</v>
      </c>
    </row>
    <row r="52" spans="1:6" s="3" customFormat="1" ht="60" x14ac:dyDescent="0.2">
      <c r="A52" s="66" t="s">
        <v>1115</v>
      </c>
      <c r="B52" s="15" t="s">
        <v>880</v>
      </c>
      <c r="C52" s="23">
        <v>810</v>
      </c>
      <c r="D52" s="51">
        <v>5</v>
      </c>
      <c r="E52" s="51">
        <v>5</v>
      </c>
      <c r="F52" s="51">
        <v>5</v>
      </c>
    </row>
    <row r="53" spans="1:6" s="3" customFormat="1" ht="71.25" x14ac:dyDescent="0.2">
      <c r="A53" s="70" t="s">
        <v>1146</v>
      </c>
      <c r="B53" s="49" t="s">
        <v>1015</v>
      </c>
      <c r="C53" s="24"/>
      <c r="D53" s="50">
        <f>SUM(D54,D57,D70,D87)</f>
        <v>138665.81</v>
      </c>
      <c r="E53" s="50">
        <f>SUM(E54,E57,E70,E87)</f>
        <v>5493</v>
      </c>
      <c r="F53" s="50">
        <f>SUM(F54,F57,F70,F87)</f>
        <v>6496</v>
      </c>
    </row>
    <row r="54" spans="1:6" s="3" customFormat="1" ht="30" x14ac:dyDescent="0.2">
      <c r="A54" s="28" t="s">
        <v>1017</v>
      </c>
      <c r="B54" s="15" t="s">
        <v>1016</v>
      </c>
      <c r="C54" s="23"/>
      <c r="D54" s="51">
        <f t="shared" ref="D54:F55" si="4">SUM(D55)</f>
        <v>310</v>
      </c>
      <c r="E54" s="51">
        <f t="shared" si="4"/>
        <v>150</v>
      </c>
      <c r="F54" s="51">
        <f t="shared" si="4"/>
        <v>150</v>
      </c>
    </row>
    <row r="55" spans="1:6" s="3" customFormat="1" ht="105" x14ac:dyDescent="0.2">
      <c r="A55" s="28" t="s">
        <v>1145</v>
      </c>
      <c r="B55" s="15" t="s">
        <v>1018</v>
      </c>
      <c r="C55" s="23"/>
      <c r="D55" s="51">
        <f t="shared" si="4"/>
        <v>310</v>
      </c>
      <c r="E55" s="51">
        <f t="shared" si="4"/>
        <v>150</v>
      </c>
      <c r="F55" s="51">
        <f t="shared" si="4"/>
        <v>150</v>
      </c>
    </row>
    <row r="56" spans="1:6" s="3" customFormat="1" ht="30" x14ac:dyDescent="0.2">
      <c r="A56" s="67" t="s">
        <v>1113</v>
      </c>
      <c r="B56" s="15" t="s">
        <v>1018</v>
      </c>
      <c r="C56" s="23">
        <v>240</v>
      </c>
      <c r="D56" s="83">
        <v>310</v>
      </c>
      <c r="E56" s="83">
        <v>150</v>
      </c>
      <c r="F56" s="83">
        <v>150</v>
      </c>
    </row>
    <row r="57" spans="1:6" s="3" customFormat="1" ht="45" x14ac:dyDescent="0.2">
      <c r="A57" s="28" t="s">
        <v>1020</v>
      </c>
      <c r="B57" s="15" t="s">
        <v>1019</v>
      </c>
      <c r="C57" s="23"/>
      <c r="D57" s="51">
        <f>SUM(D58,D60,D62,D64,D66,D68)</f>
        <v>129413.43</v>
      </c>
      <c r="E57" s="51">
        <f>SUM(E58,E60,E62,E64,E66,E68)</f>
        <v>3379</v>
      </c>
      <c r="F57" s="51">
        <f>SUM(F58,F60,F62,F64,F66,F68)</f>
        <v>4382</v>
      </c>
    </row>
    <row r="58" spans="1:6" s="3" customFormat="1" ht="105" x14ac:dyDescent="0.2">
      <c r="A58" s="28" t="s">
        <v>1144</v>
      </c>
      <c r="B58" s="15" t="s">
        <v>1021</v>
      </c>
      <c r="C58" s="23"/>
      <c r="D58" s="51">
        <f>SUM(D59)</f>
        <v>6732.65</v>
      </c>
      <c r="E58" s="51">
        <f>SUM(E59)</f>
        <v>290</v>
      </c>
      <c r="F58" s="51">
        <f>SUM(F59)</f>
        <v>290</v>
      </c>
    </row>
    <row r="59" spans="1:6" s="3" customFormat="1" ht="30" x14ac:dyDescent="0.2">
      <c r="A59" s="67" t="s">
        <v>1113</v>
      </c>
      <c r="B59" s="15" t="s">
        <v>1021</v>
      </c>
      <c r="C59" s="23">
        <v>240</v>
      </c>
      <c r="D59" s="44">
        <v>6732.65</v>
      </c>
      <c r="E59" s="51">
        <v>290</v>
      </c>
      <c r="F59" s="51">
        <v>290</v>
      </c>
    </row>
    <row r="60" spans="1:6" s="3" customFormat="1" ht="165" x14ac:dyDescent="0.2">
      <c r="A60" s="68" t="s">
        <v>1188</v>
      </c>
      <c r="B60" s="15" t="s">
        <v>1022</v>
      </c>
      <c r="C60" s="23"/>
      <c r="D60" s="51">
        <f>SUM(D61)</f>
        <v>68941.64</v>
      </c>
      <c r="E60" s="51">
        <f>SUM(E61)</f>
        <v>240</v>
      </c>
      <c r="F60" s="51">
        <f>SUM(F61)</f>
        <v>213</v>
      </c>
    </row>
    <row r="61" spans="1:6" s="3" customFormat="1" ht="60" x14ac:dyDescent="0.2">
      <c r="A61" s="66" t="s">
        <v>1115</v>
      </c>
      <c r="B61" s="15" t="s">
        <v>1022</v>
      </c>
      <c r="C61" s="23">
        <v>810</v>
      </c>
      <c r="D61" s="44">
        <v>68941.64</v>
      </c>
      <c r="E61" s="51">
        <v>240</v>
      </c>
      <c r="F61" s="51">
        <v>213</v>
      </c>
    </row>
    <row r="62" spans="1:6" s="3" customFormat="1" ht="150" x14ac:dyDescent="0.2">
      <c r="A62" s="68" t="s">
        <v>1189</v>
      </c>
      <c r="B62" s="15" t="s">
        <v>1023</v>
      </c>
      <c r="C62" s="24"/>
      <c r="D62" s="51">
        <f>SUM(D63)</f>
        <v>2496.4499999999998</v>
      </c>
      <c r="E62" s="51">
        <f>SUM(E63)</f>
        <v>550</v>
      </c>
      <c r="F62" s="51">
        <f>SUM(F63)</f>
        <v>550</v>
      </c>
    </row>
    <row r="63" spans="1:6" s="3" customFormat="1" ht="60" x14ac:dyDescent="0.2">
      <c r="A63" s="66" t="s">
        <v>1115</v>
      </c>
      <c r="B63" s="15" t="s">
        <v>1023</v>
      </c>
      <c r="C63" s="23">
        <v>810</v>
      </c>
      <c r="D63" s="44">
        <v>2496.4499999999998</v>
      </c>
      <c r="E63" s="51">
        <v>550</v>
      </c>
      <c r="F63" s="51">
        <v>550</v>
      </c>
    </row>
    <row r="64" spans="1:6" ht="150" x14ac:dyDescent="0.2">
      <c r="A64" s="68" t="s">
        <v>1190</v>
      </c>
      <c r="B64" s="27" t="s">
        <v>1024</v>
      </c>
      <c r="C64" s="14"/>
      <c r="D64" s="51">
        <f>SUM(D65)</f>
        <v>531.37</v>
      </c>
      <c r="E64" s="51">
        <f>SUM(E65)</f>
        <v>339</v>
      </c>
      <c r="F64" s="51">
        <f>SUM(F65)</f>
        <v>339</v>
      </c>
    </row>
    <row r="65" spans="1:6" ht="60" x14ac:dyDescent="0.2">
      <c r="A65" s="66" t="s">
        <v>1115</v>
      </c>
      <c r="B65" s="27" t="s">
        <v>1024</v>
      </c>
      <c r="C65" s="14">
        <v>810</v>
      </c>
      <c r="D65" s="44">
        <v>531.37</v>
      </c>
      <c r="E65" s="51">
        <v>339</v>
      </c>
      <c r="F65" s="51">
        <v>339</v>
      </c>
    </row>
    <row r="66" spans="1:6" ht="120" x14ac:dyDescent="0.2">
      <c r="A66" s="68" t="s">
        <v>1191</v>
      </c>
      <c r="B66" s="27" t="s">
        <v>1025</v>
      </c>
      <c r="C66" s="14"/>
      <c r="D66" s="51">
        <f>SUM(D67)</f>
        <v>4650</v>
      </c>
      <c r="E66" s="51">
        <f>SUM(E67)</f>
        <v>760</v>
      </c>
      <c r="F66" s="51">
        <f>SUM(F67)</f>
        <v>1000</v>
      </c>
    </row>
    <row r="67" spans="1:6" ht="60" x14ac:dyDescent="0.2">
      <c r="A67" s="66" t="s">
        <v>1115</v>
      </c>
      <c r="B67" s="27" t="s">
        <v>1025</v>
      </c>
      <c r="C67" s="14">
        <v>810</v>
      </c>
      <c r="D67" s="44">
        <v>4650</v>
      </c>
      <c r="E67" s="51">
        <v>760</v>
      </c>
      <c r="F67" s="51">
        <v>1000</v>
      </c>
    </row>
    <row r="68" spans="1:6" ht="120" x14ac:dyDescent="0.2">
      <c r="A68" s="68" t="s">
        <v>1192</v>
      </c>
      <c r="B68" s="27" t="s">
        <v>1026</v>
      </c>
      <c r="C68" s="14"/>
      <c r="D68" s="51">
        <f>SUM(D69)</f>
        <v>46061.32</v>
      </c>
      <c r="E68" s="51">
        <f>SUM(E69)</f>
        <v>1200</v>
      </c>
      <c r="F68" s="51">
        <f>SUM(F69)</f>
        <v>1990</v>
      </c>
    </row>
    <row r="69" spans="1:6" ht="60" x14ac:dyDescent="0.2">
      <c r="A69" s="66" t="s">
        <v>1115</v>
      </c>
      <c r="B69" s="27" t="s">
        <v>1026</v>
      </c>
      <c r="C69" s="14">
        <v>810</v>
      </c>
      <c r="D69" s="44">
        <v>46061.32</v>
      </c>
      <c r="E69" s="51">
        <v>1200</v>
      </c>
      <c r="F69" s="51">
        <v>1990</v>
      </c>
    </row>
    <row r="70" spans="1:6" ht="30" x14ac:dyDescent="0.2">
      <c r="A70" s="77" t="s">
        <v>1196</v>
      </c>
      <c r="B70" s="15" t="s">
        <v>1197</v>
      </c>
      <c r="C70" s="23"/>
      <c r="D70" s="51">
        <f>SUM(D71+D73+D75+D77+D79+D81+D83+D85)</f>
        <v>6812.1</v>
      </c>
      <c r="E70" s="51">
        <f t="shared" ref="E70:F70" si="5">SUM(E71+E75+E77+E79+E81+E83+E85)</f>
        <v>0</v>
      </c>
      <c r="F70" s="51">
        <f t="shared" si="5"/>
        <v>0</v>
      </c>
    </row>
    <row r="71" spans="1:6" ht="105" x14ac:dyDescent="0.2">
      <c r="A71" s="28" t="s">
        <v>1193</v>
      </c>
      <c r="B71" s="27" t="s">
        <v>1195</v>
      </c>
      <c r="C71" s="23"/>
      <c r="D71" s="51">
        <f>SUM(D72)</f>
        <v>20</v>
      </c>
      <c r="E71" s="51">
        <f t="shared" ref="E71:F71" si="6">SUM(E72)</f>
        <v>0</v>
      </c>
      <c r="F71" s="51">
        <f t="shared" si="6"/>
        <v>0</v>
      </c>
    </row>
    <row r="72" spans="1:6" ht="30" x14ac:dyDescent="0.2">
      <c r="A72" s="67" t="s">
        <v>1113</v>
      </c>
      <c r="B72" s="27" t="s">
        <v>1195</v>
      </c>
      <c r="C72" s="23">
        <v>240</v>
      </c>
      <c r="D72" s="51">
        <v>20</v>
      </c>
      <c r="E72" s="51">
        <v>0</v>
      </c>
      <c r="F72" s="51">
        <v>0</v>
      </c>
    </row>
    <row r="73" spans="1:6" ht="105" x14ac:dyDescent="0.2">
      <c r="A73" s="78" t="s">
        <v>1281</v>
      </c>
      <c r="B73" s="27" t="s">
        <v>1282</v>
      </c>
      <c r="C73" s="23"/>
      <c r="D73" s="51">
        <f>SUM(D74)</f>
        <v>92</v>
      </c>
      <c r="E73" s="51">
        <f t="shared" ref="E73:F73" si="7">SUM(E74)</f>
        <v>0</v>
      </c>
      <c r="F73" s="51">
        <f t="shared" si="7"/>
        <v>0</v>
      </c>
    </row>
    <row r="74" spans="1:6" x14ac:dyDescent="0.2">
      <c r="A74" s="78" t="s">
        <v>1198</v>
      </c>
      <c r="B74" s="27" t="s">
        <v>1282</v>
      </c>
      <c r="C74" s="23">
        <v>410</v>
      </c>
      <c r="D74" s="51">
        <v>92</v>
      </c>
      <c r="E74" s="51">
        <v>0</v>
      </c>
      <c r="F74" s="51">
        <v>0</v>
      </c>
    </row>
    <row r="75" spans="1:6" ht="120" x14ac:dyDescent="0.2">
      <c r="A75" s="78" t="s">
        <v>1283</v>
      </c>
      <c r="B75" s="27" t="s">
        <v>1284</v>
      </c>
      <c r="C75" s="23"/>
      <c r="D75" s="51">
        <f>SUM(D76)</f>
        <v>100</v>
      </c>
      <c r="E75" s="51">
        <f t="shared" ref="E75:F75" si="8">SUM(E76)</f>
        <v>0</v>
      </c>
      <c r="F75" s="51">
        <f t="shared" si="8"/>
        <v>0</v>
      </c>
    </row>
    <row r="76" spans="1:6" x14ac:dyDescent="0.2">
      <c r="A76" s="78" t="s">
        <v>1198</v>
      </c>
      <c r="B76" s="27" t="s">
        <v>1284</v>
      </c>
      <c r="C76" s="23">
        <v>410</v>
      </c>
      <c r="D76" s="51">
        <v>100</v>
      </c>
      <c r="E76" s="51">
        <v>0</v>
      </c>
      <c r="F76" s="51">
        <v>0</v>
      </c>
    </row>
    <row r="77" spans="1:6" ht="120" x14ac:dyDescent="0.2">
      <c r="A77" s="77" t="s">
        <v>1285</v>
      </c>
      <c r="B77" s="27" t="s">
        <v>1286</v>
      </c>
      <c r="C77" s="23"/>
      <c r="D77" s="51">
        <f>SUM(D78)</f>
        <v>100</v>
      </c>
      <c r="E77" s="51">
        <f t="shared" ref="E77" si="9">SUM(E78)</f>
        <v>0</v>
      </c>
      <c r="F77" s="51">
        <f t="shared" ref="F77" si="10">SUM(F78)</f>
        <v>0</v>
      </c>
    </row>
    <row r="78" spans="1:6" x14ac:dyDescent="0.2">
      <c r="A78" s="78" t="s">
        <v>1198</v>
      </c>
      <c r="B78" s="27" t="s">
        <v>1286</v>
      </c>
      <c r="C78" s="23">
        <v>410</v>
      </c>
      <c r="D78" s="51">
        <v>100</v>
      </c>
      <c r="E78" s="51">
        <v>0</v>
      </c>
      <c r="F78" s="51">
        <v>0</v>
      </c>
    </row>
    <row r="79" spans="1:6" ht="120" x14ac:dyDescent="0.2">
      <c r="A79" s="77" t="s">
        <v>1288</v>
      </c>
      <c r="B79" s="27" t="s">
        <v>1287</v>
      </c>
      <c r="C79" s="23"/>
      <c r="D79" s="51">
        <f>SUM(D80)</f>
        <v>310</v>
      </c>
      <c r="E79" s="51">
        <f t="shared" ref="E79" si="11">SUM(E80)</f>
        <v>0</v>
      </c>
      <c r="F79" s="51">
        <f t="shared" ref="F79" si="12">SUM(F80)</f>
        <v>0</v>
      </c>
    </row>
    <row r="80" spans="1:6" ht="30" x14ac:dyDescent="0.2">
      <c r="A80" s="67" t="s">
        <v>1113</v>
      </c>
      <c r="B80" s="27" t="s">
        <v>1287</v>
      </c>
      <c r="C80" s="23">
        <v>240</v>
      </c>
      <c r="D80" s="51">
        <v>310</v>
      </c>
      <c r="E80" s="51">
        <v>0</v>
      </c>
      <c r="F80" s="51">
        <v>0</v>
      </c>
    </row>
    <row r="81" spans="1:6" ht="135" x14ac:dyDescent="0.2">
      <c r="A81" s="77" t="s">
        <v>1289</v>
      </c>
      <c r="B81" s="27" t="s">
        <v>1290</v>
      </c>
      <c r="C81" s="23"/>
      <c r="D81" s="51">
        <f>SUM(D82)</f>
        <v>3190.1</v>
      </c>
      <c r="E81" s="51">
        <f t="shared" ref="E81:F81" si="13">SUM(E82)</f>
        <v>0</v>
      </c>
      <c r="F81" s="51">
        <f t="shared" si="13"/>
        <v>0</v>
      </c>
    </row>
    <row r="82" spans="1:6" ht="30" x14ac:dyDescent="0.2">
      <c r="A82" s="67" t="s">
        <v>1113</v>
      </c>
      <c r="B82" s="27" t="s">
        <v>1290</v>
      </c>
      <c r="C82" s="23">
        <v>240</v>
      </c>
      <c r="D82" s="51">
        <v>3190.1</v>
      </c>
      <c r="E82" s="51">
        <v>0</v>
      </c>
      <c r="F82" s="51">
        <v>0</v>
      </c>
    </row>
    <row r="83" spans="1:6" ht="135" x14ac:dyDescent="0.2">
      <c r="A83" s="77" t="s">
        <v>1291</v>
      </c>
      <c r="B83" s="27" t="s">
        <v>1292</v>
      </c>
      <c r="C83" s="23"/>
      <c r="D83" s="51">
        <f>SUM(D84)</f>
        <v>2500</v>
      </c>
      <c r="E83" s="51">
        <f t="shared" ref="E83" si="14">SUM(E84)</f>
        <v>0</v>
      </c>
      <c r="F83" s="51">
        <f t="shared" ref="F83" si="15">SUM(F84)</f>
        <v>0</v>
      </c>
    </row>
    <row r="84" spans="1:6" x14ac:dyDescent="0.2">
      <c r="A84" s="77" t="s">
        <v>1198</v>
      </c>
      <c r="B84" s="27" t="s">
        <v>1292</v>
      </c>
      <c r="C84" s="23">
        <v>410</v>
      </c>
      <c r="D84" s="51">
        <v>2500</v>
      </c>
      <c r="E84" s="51">
        <v>0</v>
      </c>
      <c r="F84" s="51">
        <v>0</v>
      </c>
    </row>
    <row r="85" spans="1:6" ht="135" x14ac:dyDescent="0.2">
      <c r="A85" s="77" t="s">
        <v>1291</v>
      </c>
      <c r="B85" s="27" t="s">
        <v>1293</v>
      </c>
      <c r="C85" s="23"/>
      <c r="D85" s="51">
        <f>SUM(D86)</f>
        <v>500</v>
      </c>
      <c r="E85" s="51">
        <f t="shared" ref="E85" si="16">SUM(E86)</f>
        <v>0</v>
      </c>
      <c r="F85" s="51">
        <f t="shared" ref="F85" si="17">SUM(F86)</f>
        <v>0</v>
      </c>
    </row>
    <row r="86" spans="1:6" x14ac:dyDescent="0.2">
      <c r="A86" s="77" t="s">
        <v>1198</v>
      </c>
      <c r="B86" s="27" t="s">
        <v>1293</v>
      </c>
      <c r="C86" s="23">
        <v>410</v>
      </c>
      <c r="D86" s="51">
        <v>500</v>
      </c>
      <c r="E86" s="51">
        <v>0</v>
      </c>
      <c r="F86" s="51">
        <v>0</v>
      </c>
    </row>
    <row r="87" spans="1:6" ht="30" x14ac:dyDescent="0.2">
      <c r="A87" s="29" t="s">
        <v>1029</v>
      </c>
      <c r="B87" s="27" t="s">
        <v>1027</v>
      </c>
      <c r="C87" s="33"/>
      <c r="D87" s="44">
        <f>SUM(D88)</f>
        <v>2130.2800000000002</v>
      </c>
      <c r="E87" s="44">
        <f>SUM(E88)</f>
        <v>1964</v>
      </c>
      <c r="F87" s="44">
        <f>SUM(F88)</f>
        <v>1964</v>
      </c>
    </row>
    <row r="88" spans="1:6" ht="105" x14ac:dyDescent="0.2">
      <c r="A88" s="28" t="s">
        <v>1143</v>
      </c>
      <c r="B88" s="27" t="s">
        <v>1199</v>
      </c>
      <c r="C88" s="14"/>
      <c r="D88" s="44">
        <f>SUM(D89:D91)</f>
        <v>2130.2800000000002</v>
      </c>
      <c r="E88" s="44">
        <f>SUM(E89:E91)</f>
        <v>1964</v>
      </c>
      <c r="F88" s="44">
        <f>SUM(F89:F91)</f>
        <v>1964</v>
      </c>
    </row>
    <row r="89" spans="1:6" ht="30" x14ac:dyDescent="0.2">
      <c r="A89" s="66" t="s">
        <v>1116</v>
      </c>
      <c r="B89" s="27" t="s">
        <v>1199</v>
      </c>
      <c r="C89" s="14">
        <v>120</v>
      </c>
      <c r="D89" s="44">
        <v>1879.7</v>
      </c>
      <c r="E89" s="44">
        <v>1862</v>
      </c>
      <c r="F89" s="44">
        <v>1862</v>
      </c>
    </row>
    <row r="90" spans="1:6" ht="30" x14ac:dyDescent="0.2">
      <c r="A90" s="67" t="s">
        <v>1113</v>
      </c>
      <c r="B90" s="27" t="s">
        <v>1199</v>
      </c>
      <c r="C90" s="14">
        <v>240</v>
      </c>
      <c r="D90" s="44">
        <v>249.58</v>
      </c>
      <c r="E90" s="44">
        <v>101</v>
      </c>
      <c r="F90" s="44">
        <v>101</v>
      </c>
    </row>
    <row r="91" spans="1:6" x14ac:dyDescent="0.2">
      <c r="A91" s="28" t="s">
        <v>1216</v>
      </c>
      <c r="B91" s="27" t="s">
        <v>1199</v>
      </c>
      <c r="C91" s="14">
        <v>850</v>
      </c>
      <c r="D91" s="44">
        <v>1</v>
      </c>
      <c r="E91" s="44">
        <v>1</v>
      </c>
      <c r="F91" s="44">
        <v>1</v>
      </c>
    </row>
    <row r="92" spans="1:6" s="3" customFormat="1" ht="42.75" x14ac:dyDescent="0.2">
      <c r="A92" s="71" t="s">
        <v>1277</v>
      </c>
      <c r="B92" s="49" t="s">
        <v>882</v>
      </c>
      <c r="C92" s="24"/>
      <c r="D92" s="50">
        <f>SUM(D93)</f>
        <v>308</v>
      </c>
      <c r="E92" s="50">
        <f>SUM(E93)</f>
        <v>308</v>
      </c>
      <c r="F92" s="50">
        <f>SUM(F93)</f>
        <v>308</v>
      </c>
    </row>
    <row r="93" spans="1:6" s="3" customFormat="1" ht="75" x14ac:dyDescent="0.2">
      <c r="A93" s="19" t="s">
        <v>1272</v>
      </c>
      <c r="B93" s="15" t="s">
        <v>883</v>
      </c>
      <c r="C93" s="24"/>
      <c r="D93" s="51">
        <f>SUM(D94:D95)</f>
        <v>308</v>
      </c>
      <c r="E93" s="51">
        <f>SUM(E94:E95)</f>
        <v>308</v>
      </c>
      <c r="F93" s="51">
        <f>SUM(F94:F95)</f>
        <v>308</v>
      </c>
    </row>
    <row r="94" spans="1:6" s="3" customFormat="1" ht="30" x14ac:dyDescent="0.2">
      <c r="A94" s="66" t="s">
        <v>1117</v>
      </c>
      <c r="B94" s="15" t="s">
        <v>883</v>
      </c>
      <c r="C94" s="23">
        <v>120</v>
      </c>
      <c r="D94" s="51">
        <v>202.34</v>
      </c>
      <c r="E94" s="51">
        <v>195</v>
      </c>
      <c r="F94" s="51">
        <v>195</v>
      </c>
    </row>
    <row r="95" spans="1:6" s="3" customFormat="1" ht="30" x14ac:dyDescent="0.2">
      <c r="A95" s="66" t="s">
        <v>1113</v>
      </c>
      <c r="B95" s="15" t="s">
        <v>883</v>
      </c>
      <c r="C95" s="23">
        <v>240</v>
      </c>
      <c r="D95" s="51">
        <v>105.66</v>
      </c>
      <c r="E95" s="51">
        <v>113</v>
      </c>
      <c r="F95" s="51">
        <v>113</v>
      </c>
    </row>
    <row r="96" spans="1:6" s="3" customFormat="1" ht="28.5" x14ac:dyDescent="0.2">
      <c r="A96" s="71" t="s">
        <v>900</v>
      </c>
      <c r="B96" s="49" t="s">
        <v>893</v>
      </c>
      <c r="C96" s="24"/>
      <c r="D96" s="50">
        <f>SUM(D97,D112,D142,D146,D150,D157,D161,D177,D173)</f>
        <v>282282.65000000008</v>
      </c>
      <c r="E96" s="50">
        <f>SUM(E97,E112,E142,E146,E150,E157,E161,E177,E173)</f>
        <v>230144</v>
      </c>
      <c r="F96" s="50">
        <f>SUM(F97,F112,F142,F146,F150,F157,F161,F177,F173)</f>
        <v>233853</v>
      </c>
    </row>
    <row r="97" spans="1:6" s="3" customFormat="1" x14ac:dyDescent="0.2">
      <c r="A97" s="29" t="s">
        <v>901</v>
      </c>
      <c r="B97" s="15" t="s">
        <v>902</v>
      </c>
      <c r="C97" s="23"/>
      <c r="D97" s="51">
        <f>SUM(D101,D107,D98,D105)</f>
        <v>72739.86</v>
      </c>
      <c r="E97" s="51">
        <f t="shared" ref="E97:F97" si="18">SUM(E101,E107,E98,E105)</f>
        <v>51420</v>
      </c>
      <c r="F97" s="51">
        <f t="shared" si="18"/>
        <v>52533</v>
      </c>
    </row>
    <row r="98" spans="1:6" s="3" customFormat="1" ht="90" x14ac:dyDescent="0.2">
      <c r="A98" s="65" t="s">
        <v>1170</v>
      </c>
      <c r="B98" s="27" t="s">
        <v>1130</v>
      </c>
      <c r="C98" s="23"/>
      <c r="D98" s="51">
        <f>SUM(D99:D100)</f>
        <v>26715.37</v>
      </c>
      <c r="E98" s="51">
        <f>SUM(E100)</f>
        <v>19557</v>
      </c>
      <c r="F98" s="51">
        <f>SUM(F100)</f>
        <v>19557</v>
      </c>
    </row>
    <row r="99" spans="1:6" s="3" customFormat="1" x14ac:dyDescent="0.2">
      <c r="A99" s="66" t="s">
        <v>1112</v>
      </c>
      <c r="B99" s="27" t="s">
        <v>1131</v>
      </c>
      <c r="C99" s="23">
        <v>110</v>
      </c>
      <c r="D99" s="51">
        <v>3246.23</v>
      </c>
      <c r="E99" s="51">
        <v>0</v>
      </c>
      <c r="F99" s="51">
        <v>0</v>
      </c>
    </row>
    <row r="100" spans="1:6" x14ac:dyDescent="0.2">
      <c r="A100" s="72" t="s">
        <v>1118</v>
      </c>
      <c r="B100" s="27" t="s">
        <v>1131</v>
      </c>
      <c r="C100" s="14">
        <v>610</v>
      </c>
      <c r="D100" s="51">
        <v>23469.14</v>
      </c>
      <c r="E100" s="51">
        <v>19557</v>
      </c>
      <c r="F100" s="51">
        <v>19557</v>
      </c>
    </row>
    <row r="101" spans="1:6" s="3" customFormat="1" ht="75" x14ac:dyDescent="0.2">
      <c r="A101" s="29" t="s">
        <v>1171</v>
      </c>
      <c r="B101" s="15" t="s">
        <v>903</v>
      </c>
      <c r="C101" s="23"/>
      <c r="D101" s="51">
        <f>SUM(D102:D104)</f>
        <v>15590.29</v>
      </c>
      <c r="E101" s="51">
        <f>SUM(E103)</f>
        <v>1816</v>
      </c>
      <c r="F101" s="51">
        <f>SUM(F103)</f>
        <v>2929</v>
      </c>
    </row>
    <row r="102" spans="1:6" s="3" customFormat="1" ht="30" x14ac:dyDescent="0.2">
      <c r="A102" s="66" t="s">
        <v>1113</v>
      </c>
      <c r="B102" s="15" t="s">
        <v>903</v>
      </c>
      <c r="C102" s="23">
        <v>240</v>
      </c>
      <c r="D102" s="51">
        <v>1924.36</v>
      </c>
      <c r="E102" s="51">
        <v>0</v>
      </c>
      <c r="F102" s="51">
        <v>0</v>
      </c>
    </row>
    <row r="103" spans="1:6" s="3" customFormat="1" x14ac:dyDescent="0.2">
      <c r="A103" s="72" t="s">
        <v>1118</v>
      </c>
      <c r="B103" s="15" t="s">
        <v>903</v>
      </c>
      <c r="C103" s="23">
        <v>610</v>
      </c>
      <c r="D103" s="51">
        <v>13621.76</v>
      </c>
      <c r="E103" s="51">
        <v>1816</v>
      </c>
      <c r="F103" s="51">
        <v>2929</v>
      </c>
    </row>
    <row r="104" spans="1:6" s="3" customFormat="1" x14ac:dyDescent="0.2">
      <c r="A104" s="28" t="s">
        <v>1216</v>
      </c>
      <c r="B104" s="15" t="s">
        <v>903</v>
      </c>
      <c r="C104" s="23">
        <v>850</v>
      </c>
      <c r="D104" s="51">
        <v>44.17</v>
      </c>
      <c r="E104" s="51">
        <v>0</v>
      </c>
      <c r="F104" s="51">
        <v>0</v>
      </c>
    </row>
    <row r="105" spans="1:6" s="3" customFormat="1" ht="75" x14ac:dyDescent="0.2">
      <c r="A105" s="28" t="s">
        <v>1274</v>
      </c>
      <c r="B105" s="27" t="s">
        <v>1258</v>
      </c>
      <c r="C105" s="23"/>
      <c r="D105" s="51">
        <f>SUM(D106)</f>
        <v>216.2</v>
      </c>
      <c r="E105" s="51">
        <f t="shared" ref="E105:F105" si="19">SUM(E106)</f>
        <v>0</v>
      </c>
      <c r="F105" s="51">
        <f t="shared" si="19"/>
        <v>0</v>
      </c>
    </row>
    <row r="106" spans="1:6" s="3" customFormat="1" ht="30" x14ac:dyDescent="0.2">
      <c r="A106" s="66" t="s">
        <v>1113</v>
      </c>
      <c r="B106" s="27" t="s">
        <v>1258</v>
      </c>
      <c r="C106" s="23">
        <v>240</v>
      </c>
      <c r="D106" s="51">
        <v>216.2</v>
      </c>
      <c r="E106" s="51">
        <v>0</v>
      </c>
      <c r="F106" s="51">
        <v>0</v>
      </c>
    </row>
    <row r="107" spans="1:6" ht="120" x14ac:dyDescent="0.2">
      <c r="A107" s="19" t="s">
        <v>1273</v>
      </c>
      <c r="B107" s="27" t="s">
        <v>1132</v>
      </c>
      <c r="C107" s="14"/>
      <c r="D107" s="44">
        <f>SUM(D108:D111)</f>
        <v>30218</v>
      </c>
      <c r="E107" s="44">
        <f t="shared" ref="E107:F107" si="20">SUM(E108:E111)</f>
        <v>30047</v>
      </c>
      <c r="F107" s="44">
        <f t="shared" si="20"/>
        <v>30047</v>
      </c>
    </row>
    <row r="108" spans="1:6" x14ac:dyDescent="0.2">
      <c r="A108" s="66" t="s">
        <v>1112</v>
      </c>
      <c r="B108" s="27" t="s">
        <v>1132</v>
      </c>
      <c r="C108" s="14">
        <v>110</v>
      </c>
      <c r="D108" s="44">
        <v>4079.85</v>
      </c>
      <c r="E108" s="44">
        <v>0</v>
      </c>
      <c r="F108" s="44">
        <v>0</v>
      </c>
    </row>
    <row r="109" spans="1:6" ht="30" x14ac:dyDescent="0.2">
      <c r="A109" s="66" t="s">
        <v>1113</v>
      </c>
      <c r="B109" s="27" t="s">
        <v>1132</v>
      </c>
      <c r="C109" s="14">
        <v>240</v>
      </c>
      <c r="D109" s="44">
        <v>54.15</v>
      </c>
      <c r="E109" s="44">
        <v>0</v>
      </c>
      <c r="F109" s="44">
        <v>0</v>
      </c>
    </row>
    <row r="110" spans="1:6" x14ac:dyDescent="0.2">
      <c r="A110" s="72" t="s">
        <v>1118</v>
      </c>
      <c r="B110" s="27" t="s">
        <v>1132</v>
      </c>
      <c r="C110" s="14">
        <v>610</v>
      </c>
      <c r="D110" s="44">
        <v>26083.41</v>
      </c>
      <c r="E110" s="44">
        <v>30047</v>
      </c>
      <c r="F110" s="44">
        <v>30047</v>
      </c>
    </row>
    <row r="111" spans="1:6" x14ac:dyDescent="0.2">
      <c r="A111" s="28" t="s">
        <v>1216</v>
      </c>
      <c r="B111" s="27" t="s">
        <v>1132</v>
      </c>
      <c r="C111" s="14">
        <v>850</v>
      </c>
      <c r="D111" s="44">
        <v>0.59</v>
      </c>
      <c r="E111" s="44">
        <v>0</v>
      </c>
      <c r="F111" s="44">
        <v>0</v>
      </c>
    </row>
    <row r="112" spans="1:6" s="3" customFormat="1" ht="45" x14ac:dyDescent="0.2">
      <c r="A112" s="29" t="s">
        <v>908</v>
      </c>
      <c r="B112" s="15" t="s">
        <v>904</v>
      </c>
      <c r="C112" s="23"/>
      <c r="D112" s="51">
        <f>SUM(D113,D116,D120,D122,D124,D126,D130,D133,D135,D139)</f>
        <v>202269.91</v>
      </c>
      <c r="E112" s="51">
        <f t="shared" ref="E112:F112" si="21">SUM(E113,E116,E120,E122,E124,E126,E130,E133,E135,E139)</f>
        <v>175290</v>
      </c>
      <c r="F112" s="51">
        <f t="shared" si="21"/>
        <v>177886</v>
      </c>
    </row>
    <row r="113" spans="1:6" s="3" customFormat="1" ht="105" x14ac:dyDescent="0.2">
      <c r="A113" s="28" t="s">
        <v>1172</v>
      </c>
      <c r="B113" s="27" t="s">
        <v>1135</v>
      </c>
      <c r="C113" s="23"/>
      <c r="D113" s="51">
        <f>SUM(D114:D115)</f>
        <v>16274.18</v>
      </c>
      <c r="E113" s="51">
        <f>SUM(E114:E115)</f>
        <v>12663</v>
      </c>
      <c r="F113" s="51">
        <f>SUM(F114:F115)</f>
        <v>12663</v>
      </c>
    </row>
    <row r="114" spans="1:6" x14ac:dyDescent="0.2">
      <c r="A114" s="66" t="s">
        <v>1112</v>
      </c>
      <c r="B114" s="27" t="s">
        <v>1135</v>
      </c>
      <c r="C114" s="14">
        <v>110</v>
      </c>
      <c r="D114" s="54">
        <v>3500.65</v>
      </c>
      <c r="E114" s="54">
        <v>3154</v>
      </c>
      <c r="F114" s="54">
        <v>3154</v>
      </c>
    </row>
    <row r="115" spans="1:6" x14ac:dyDescent="0.2">
      <c r="A115" s="72" t="s">
        <v>1118</v>
      </c>
      <c r="B115" s="27" t="s">
        <v>1135</v>
      </c>
      <c r="C115" s="14">
        <v>610</v>
      </c>
      <c r="D115" s="51">
        <v>12773.53</v>
      </c>
      <c r="E115" s="51">
        <v>9509</v>
      </c>
      <c r="F115" s="51">
        <v>9509</v>
      </c>
    </row>
    <row r="116" spans="1:6" s="3" customFormat="1" ht="105" x14ac:dyDescent="0.2">
      <c r="A116" s="29" t="s">
        <v>1173</v>
      </c>
      <c r="B116" s="15" t="s">
        <v>905</v>
      </c>
      <c r="C116" s="23"/>
      <c r="D116" s="51">
        <f>SUM(D117:D119)</f>
        <v>35249.83</v>
      </c>
      <c r="E116" s="51">
        <f>SUM(E117:E119)</f>
        <v>5719.5</v>
      </c>
      <c r="F116" s="51">
        <f>SUM(F117:F119)</f>
        <v>8309.5</v>
      </c>
    </row>
    <row r="117" spans="1:6" s="3" customFormat="1" ht="30" x14ac:dyDescent="0.2">
      <c r="A117" s="66" t="s">
        <v>1113</v>
      </c>
      <c r="B117" s="15" t="s">
        <v>905</v>
      </c>
      <c r="C117" s="23">
        <v>240</v>
      </c>
      <c r="D117" s="51">
        <v>2748.48</v>
      </c>
      <c r="E117" s="51">
        <v>804</v>
      </c>
      <c r="F117" s="51">
        <v>798</v>
      </c>
    </row>
    <row r="118" spans="1:6" s="3" customFormat="1" x14ac:dyDescent="0.2">
      <c r="A118" s="72" t="s">
        <v>1118</v>
      </c>
      <c r="B118" s="15" t="s">
        <v>905</v>
      </c>
      <c r="C118" s="23">
        <v>610</v>
      </c>
      <c r="D118" s="44">
        <v>32379.59</v>
      </c>
      <c r="E118" s="44">
        <v>4849.5</v>
      </c>
      <c r="F118" s="44">
        <v>7445.5</v>
      </c>
    </row>
    <row r="119" spans="1:6" s="3" customFormat="1" ht="45" x14ac:dyDescent="0.2">
      <c r="A119" s="72" t="s">
        <v>1119</v>
      </c>
      <c r="B119" s="15" t="s">
        <v>905</v>
      </c>
      <c r="C119" s="23">
        <v>850</v>
      </c>
      <c r="D119" s="44">
        <v>121.76</v>
      </c>
      <c r="E119" s="44">
        <v>66</v>
      </c>
      <c r="F119" s="44">
        <v>66</v>
      </c>
    </row>
    <row r="120" spans="1:6" s="3" customFormat="1" ht="105" x14ac:dyDescent="0.2">
      <c r="A120" s="29" t="s">
        <v>907</v>
      </c>
      <c r="B120" s="15" t="s">
        <v>906</v>
      </c>
      <c r="C120" s="23"/>
      <c r="D120" s="51">
        <f>SUM(D121)</f>
        <v>1419.97</v>
      </c>
      <c r="E120" s="51">
        <f>SUM(E121)</f>
        <v>315</v>
      </c>
      <c r="F120" s="51">
        <f>SUM(F121)</f>
        <v>315</v>
      </c>
    </row>
    <row r="121" spans="1:6" s="3" customFormat="1" x14ac:dyDescent="0.2">
      <c r="A121" s="72" t="s">
        <v>1118</v>
      </c>
      <c r="B121" s="15" t="s">
        <v>906</v>
      </c>
      <c r="C121" s="23">
        <v>610</v>
      </c>
      <c r="D121" s="51">
        <v>1419.97</v>
      </c>
      <c r="E121" s="51">
        <v>315</v>
      </c>
      <c r="F121" s="51">
        <v>315</v>
      </c>
    </row>
    <row r="122" spans="1:6" ht="120" x14ac:dyDescent="0.2">
      <c r="A122" s="28" t="s">
        <v>1174</v>
      </c>
      <c r="B122" s="27" t="s">
        <v>1140</v>
      </c>
      <c r="C122" s="14"/>
      <c r="D122" s="44">
        <f>SUM(D123)</f>
        <v>17398.16</v>
      </c>
      <c r="E122" s="44">
        <f>SUM(E123)</f>
        <v>14836</v>
      </c>
      <c r="F122" s="44">
        <f>SUM(F123)</f>
        <v>14836</v>
      </c>
    </row>
    <row r="123" spans="1:6" x14ac:dyDescent="0.2">
      <c r="A123" s="72" t="s">
        <v>1118</v>
      </c>
      <c r="B123" s="27" t="s">
        <v>1140</v>
      </c>
      <c r="C123" s="14">
        <v>610</v>
      </c>
      <c r="D123" s="44">
        <v>17398.16</v>
      </c>
      <c r="E123" s="44">
        <v>14836</v>
      </c>
      <c r="F123" s="44">
        <v>14836</v>
      </c>
    </row>
    <row r="124" spans="1:6" s="3" customFormat="1" ht="90" x14ac:dyDescent="0.2">
      <c r="A124" s="29" t="s">
        <v>1134</v>
      </c>
      <c r="B124" s="15" t="s">
        <v>1133</v>
      </c>
      <c r="C124" s="23"/>
      <c r="D124" s="51">
        <f>SUM(D125)</f>
        <v>341</v>
      </c>
      <c r="E124" s="51">
        <f>SUM(E125)</f>
        <v>96</v>
      </c>
      <c r="F124" s="51">
        <f>SUM(F125)</f>
        <v>102</v>
      </c>
    </row>
    <row r="125" spans="1:6" s="3" customFormat="1" ht="30" x14ac:dyDescent="0.2">
      <c r="A125" s="66" t="s">
        <v>1113</v>
      </c>
      <c r="B125" s="15" t="s">
        <v>1133</v>
      </c>
      <c r="C125" s="23">
        <v>240</v>
      </c>
      <c r="D125" s="51">
        <v>341</v>
      </c>
      <c r="E125" s="51">
        <v>96</v>
      </c>
      <c r="F125" s="51">
        <v>102</v>
      </c>
    </row>
    <row r="126" spans="1:6" s="3" customFormat="1" ht="105" x14ac:dyDescent="0.2">
      <c r="A126" s="29" t="s">
        <v>1175</v>
      </c>
      <c r="B126" s="15" t="s">
        <v>909</v>
      </c>
      <c r="C126" s="23"/>
      <c r="D126" s="51">
        <f>SUM(D127:D129)</f>
        <v>824.67000000000007</v>
      </c>
      <c r="E126" s="51">
        <f>SUM(E127:E129)</f>
        <v>0</v>
      </c>
      <c r="F126" s="51">
        <f>SUM(F127:F129)</f>
        <v>0</v>
      </c>
    </row>
    <row r="127" spans="1:6" s="3" customFormat="1" ht="30" x14ac:dyDescent="0.2">
      <c r="A127" s="66" t="s">
        <v>1113</v>
      </c>
      <c r="B127" s="15" t="s">
        <v>909</v>
      </c>
      <c r="C127" s="23">
        <v>240</v>
      </c>
      <c r="D127" s="44">
        <v>302.42</v>
      </c>
      <c r="E127" s="44">
        <v>0</v>
      </c>
      <c r="F127" s="44">
        <v>0</v>
      </c>
    </row>
    <row r="128" spans="1:6" s="3" customFormat="1" x14ac:dyDescent="0.2">
      <c r="A128" s="72" t="s">
        <v>1118</v>
      </c>
      <c r="B128" s="15" t="s">
        <v>909</v>
      </c>
      <c r="C128" s="23">
        <v>610</v>
      </c>
      <c r="D128" s="44">
        <v>521.75</v>
      </c>
      <c r="E128" s="44">
        <v>0</v>
      </c>
      <c r="F128" s="44">
        <v>0</v>
      </c>
    </row>
    <row r="129" spans="1:6" s="3" customFormat="1" x14ac:dyDescent="0.2">
      <c r="A129" s="28" t="s">
        <v>1216</v>
      </c>
      <c r="B129" s="15" t="s">
        <v>909</v>
      </c>
      <c r="C129" s="27" t="s">
        <v>1217</v>
      </c>
      <c r="D129" s="44">
        <v>0.5</v>
      </c>
      <c r="E129" s="44">
        <v>0</v>
      </c>
      <c r="F129" s="44">
        <v>0</v>
      </c>
    </row>
    <row r="130" spans="1:6" s="3" customFormat="1" ht="105" x14ac:dyDescent="0.2">
      <c r="A130" s="29" t="s">
        <v>1201</v>
      </c>
      <c r="B130" s="15" t="s">
        <v>1200</v>
      </c>
      <c r="C130" s="23"/>
      <c r="D130" s="51">
        <f>SUM(D131:D132)</f>
        <v>9310.1</v>
      </c>
      <c r="E130" s="51">
        <f>SUM(E131:E132)</f>
        <v>11551.5</v>
      </c>
      <c r="F130" s="51">
        <f>SUM(F131:F132)</f>
        <v>11551.5</v>
      </c>
    </row>
    <row r="131" spans="1:6" s="3" customFormat="1" ht="30" x14ac:dyDescent="0.2">
      <c r="A131" s="66" t="s">
        <v>1113</v>
      </c>
      <c r="B131" s="15" t="s">
        <v>1200</v>
      </c>
      <c r="C131" s="23">
        <v>240</v>
      </c>
      <c r="D131" s="44">
        <v>414</v>
      </c>
      <c r="E131" s="51">
        <v>641.5</v>
      </c>
      <c r="F131" s="51">
        <v>641.5</v>
      </c>
    </row>
    <row r="132" spans="1:6" s="3" customFormat="1" x14ac:dyDescent="0.2">
      <c r="A132" s="72" t="s">
        <v>1118</v>
      </c>
      <c r="B132" s="15" t="s">
        <v>1200</v>
      </c>
      <c r="C132" s="23">
        <v>610</v>
      </c>
      <c r="D132" s="44">
        <v>8896.1</v>
      </c>
      <c r="E132" s="51">
        <v>10910</v>
      </c>
      <c r="F132" s="51">
        <v>10910</v>
      </c>
    </row>
    <row r="133" spans="1:6" s="3" customFormat="1" ht="90" x14ac:dyDescent="0.2">
      <c r="A133" s="77" t="s">
        <v>1294</v>
      </c>
      <c r="B133" s="27" t="s">
        <v>1295</v>
      </c>
      <c r="C133" s="23"/>
      <c r="D133" s="44">
        <f>SUM(D134)</f>
        <v>2000</v>
      </c>
      <c r="E133" s="44">
        <f t="shared" ref="E133:F133" si="22">SUM(E134)</f>
        <v>0</v>
      </c>
      <c r="F133" s="44">
        <f t="shared" si="22"/>
        <v>0</v>
      </c>
    </row>
    <row r="134" spans="1:6" s="3" customFormat="1" x14ac:dyDescent="0.2">
      <c r="A134" s="72" t="s">
        <v>1118</v>
      </c>
      <c r="B134" s="27" t="s">
        <v>1295</v>
      </c>
      <c r="C134" s="23">
        <v>610</v>
      </c>
      <c r="D134" s="44">
        <v>2000</v>
      </c>
      <c r="E134" s="51">
        <v>0</v>
      </c>
      <c r="F134" s="51">
        <v>0</v>
      </c>
    </row>
    <row r="135" spans="1:6" ht="165" x14ac:dyDescent="0.2">
      <c r="A135" s="28" t="s">
        <v>1137</v>
      </c>
      <c r="B135" s="27" t="s">
        <v>1136</v>
      </c>
      <c r="C135" s="14"/>
      <c r="D135" s="44">
        <f>SUM(D136:D138)</f>
        <v>118586</v>
      </c>
      <c r="E135" s="44">
        <f>SUM(E136:E138)</f>
        <v>129329</v>
      </c>
      <c r="F135" s="44">
        <f>SUM(F136:F138)</f>
        <v>129329</v>
      </c>
    </row>
    <row r="136" spans="1:6" x14ac:dyDescent="0.2">
      <c r="A136" s="66" t="s">
        <v>1112</v>
      </c>
      <c r="B136" s="27" t="s">
        <v>1136</v>
      </c>
      <c r="C136" s="14">
        <v>110</v>
      </c>
      <c r="D136" s="44">
        <v>7972.42</v>
      </c>
      <c r="E136" s="44">
        <v>9480.7000000000007</v>
      </c>
      <c r="F136" s="44">
        <v>9480.7000000000007</v>
      </c>
    </row>
    <row r="137" spans="1:6" ht="30" x14ac:dyDescent="0.2">
      <c r="A137" s="66" t="s">
        <v>1113</v>
      </c>
      <c r="B137" s="27" t="s">
        <v>1136</v>
      </c>
      <c r="C137" s="14">
        <v>240</v>
      </c>
      <c r="D137" s="44">
        <v>63.27</v>
      </c>
      <c r="E137" s="44">
        <v>39.6</v>
      </c>
      <c r="F137" s="44">
        <v>39.6</v>
      </c>
    </row>
    <row r="138" spans="1:6" x14ac:dyDescent="0.2">
      <c r="A138" s="72" t="s">
        <v>1118</v>
      </c>
      <c r="B138" s="27" t="s">
        <v>1136</v>
      </c>
      <c r="C138" s="14">
        <v>610</v>
      </c>
      <c r="D138" s="44">
        <v>110550.31</v>
      </c>
      <c r="E138" s="44">
        <v>119808.7</v>
      </c>
      <c r="F138" s="44">
        <v>119808.7</v>
      </c>
    </row>
    <row r="139" spans="1:6" ht="105" x14ac:dyDescent="0.2">
      <c r="A139" s="29" t="s">
        <v>1147</v>
      </c>
      <c r="B139" s="27" t="s">
        <v>1148</v>
      </c>
      <c r="C139" s="14"/>
      <c r="D139" s="44">
        <f>SUM(D140:D141)</f>
        <v>866</v>
      </c>
      <c r="E139" s="44">
        <f t="shared" ref="E139:F139" si="23">SUM(E140:E141)</f>
        <v>780</v>
      </c>
      <c r="F139" s="44">
        <f t="shared" si="23"/>
        <v>780</v>
      </c>
    </row>
    <row r="140" spans="1:6" ht="30" x14ac:dyDescent="0.2">
      <c r="A140" s="66" t="s">
        <v>1113</v>
      </c>
      <c r="B140" s="27" t="s">
        <v>1148</v>
      </c>
      <c r="C140" s="14">
        <v>240</v>
      </c>
      <c r="D140" s="44">
        <v>30.98</v>
      </c>
      <c r="E140" s="44">
        <v>0</v>
      </c>
      <c r="F140" s="44">
        <v>0</v>
      </c>
    </row>
    <row r="141" spans="1:6" x14ac:dyDescent="0.2">
      <c r="A141" s="72" t="s">
        <v>1118</v>
      </c>
      <c r="B141" s="27" t="s">
        <v>1148</v>
      </c>
      <c r="C141" s="14">
        <v>610</v>
      </c>
      <c r="D141" s="44">
        <v>835.02</v>
      </c>
      <c r="E141" s="44">
        <v>780</v>
      </c>
      <c r="F141" s="44">
        <v>780</v>
      </c>
    </row>
    <row r="142" spans="1:6" s="3" customFormat="1" ht="30" x14ac:dyDescent="0.2">
      <c r="A142" s="29" t="s">
        <v>1259</v>
      </c>
      <c r="B142" s="15" t="s">
        <v>910</v>
      </c>
      <c r="C142" s="23"/>
      <c r="D142" s="51">
        <f>SUM(D143)</f>
        <v>1</v>
      </c>
      <c r="E142" s="51">
        <f>SUM(E143)</f>
        <v>24</v>
      </c>
      <c r="F142" s="51">
        <f>SUM(F143)</f>
        <v>24</v>
      </c>
    </row>
    <row r="143" spans="1:6" s="3" customFormat="1" ht="60" x14ac:dyDescent="0.2">
      <c r="A143" s="28" t="s">
        <v>912</v>
      </c>
      <c r="B143" s="15" t="s">
        <v>911</v>
      </c>
      <c r="C143" s="23"/>
      <c r="D143" s="51">
        <f>SUM(D144:D145)</f>
        <v>1</v>
      </c>
      <c r="E143" s="51">
        <f>SUM(E144:E145)</f>
        <v>24</v>
      </c>
      <c r="F143" s="51">
        <f>SUM(F144:F145)</f>
        <v>24</v>
      </c>
    </row>
    <row r="144" spans="1:6" s="3" customFormat="1" ht="30" x14ac:dyDescent="0.2">
      <c r="A144" s="28" t="s">
        <v>1215</v>
      </c>
      <c r="B144" s="15" t="s">
        <v>911</v>
      </c>
      <c r="C144" s="23">
        <v>240</v>
      </c>
      <c r="D144" s="44">
        <v>1</v>
      </c>
      <c r="E144" s="44">
        <v>1</v>
      </c>
      <c r="F144" s="44">
        <v>1</v>
      </c>
    </row>
    <row r="145" spans="1:6" s="3" customFormat="1" x14ac:dyDescent="0.2">
      <c r="A145" s="72" t="s">
        <v>1118</v>
      </c>
      <c r="B145" s="15" t="s">
        <v>911</v>
      </c>
      <c r="C145" s="23">
        <v>610</v>
      </c>
      <c r="D145" s="44">
        <v>0</v>
      </c>
      <c r="E145" s="44">
        <v>23</v>
      </c>
      <c r="F145" s="44">
        <v>23</v>
      </c>
    </row>
    <row r="146" spans="1:6" s="10" customFormat="1" ht="15.75" x14ac:dyDescent="0.2">
      <c r="A146" s="29" t="s">
        <v>914</v>
      </c>
      <c r="B146" s="27" t="s">
        <v>913</v>
      </c>
      <c r="C146" s="14"/>
      <c r="D146" s="51">
        <f>SUM(D147)</f>
        <v>41.019999999999996</v>
      </c>
      <c r="E146" s="51">
        <f>SUM(E147)</f>
        <v>130</v>
      </c>
      <c r="F146" s="51">
        <f>SUM(F147)</f>
        <v>130</v>
      </c>
    </row>
    <row r="147" spans="1:6" s="3" customFormat="1" ht="45" x14ac:dyDescent="0.2">
      <c r="A147" s="28" t="s">
        <v>916</v>
      </c>
      <c r="B147" s="15" t="s">
        <v>915</v>
      </c>
      <c r="C147" s="23"/>
      <c r="D147" s="51">
        <f>SUM(D148:D149)</f>
        <v>41.019999999999996</v>
      </c>
      <c r="E147" s="51">
        <f>SUM(E148:E149)</f>
        <v>130</v>
      </c>
      <c r="F147" s="51">
        <f>SUM(F148:F149)</f>
        <v>130</v>
      </c>
    </row>
    <row r="148" spans="1:6" s="3" customFormat="1" ht="30" x14ac:dyDescent="0.2">
      <c r="A148" s="28" t="s">
        <v>1215</v>
      </c>
      <c r="B148" s="15" t="s">
        <v>915</v>
      </c>
      <c r="C148" s="23">
        <v>240</v>
      </c>
      <c r="D148" s="44">
        <v>23.64</v>
      </c>
      <c r="E148" s="44">
        <v>35</v>
      </c>
      <c r="F148" s="44">
        <v>35</v>
      </c>
    </row>
    <row r="149" spans="1:6" s="3" customFormat="1" x14ac:dyDescent="0.2">
      <c r="A149" s="72" t="s">
        <v>1118</v>
      </c>
      <c r="B149" s="15" t="s">
        <v>915</v>
      </c>
      <c r="C149" s="23">
        <v>610</v>
      </c>
      <c r="D149" s="44">
        <v>17.38</v>
      </c>
      <c r="E149" s="44">
        <v>95</v>
      </c>
      <c r="F149" s="44">
        <v>95</v>
      </c>
    </row>
    <row r="150" spans="1:6" s="3" customFormat="1" x14ac:dyDescent="0.2">
      <c r="A150" s="29" t="s">
        <v>1296</v>
      </c>
      <c r="B150" s="15" t="s">
        <v>917</v>
      </c>
      <c r="C150" s="23"/>
      <c r="D150" s="44">
        <f>SUM(D151+D154)</f>
        <v>2240</v>
      </c>
      <c r="E150" s="44">
        <f t="shared" ref="E150:F150" si="24">SUM(E151)</f>
        <v>47</v>
      </c>
      <c r="F150" s="44">
        <f t="shared" si="24"/>
        <v>47</v>
      </c>
    </row>
    <row r="151" spans="1:6" ht="45" x14ac:dyDescent="0.2">
      <c r="A151" s="28" t="s">
        <v>1297</v>
      </c>
      <c r="B151" s="27" t="s">
        <v>918</v>
      </c>
      <c r="C151" s="14"/>
      <c r="D151" s="44">
        <f>SUM(D152:D153)</f>
        <v>240</v>
      </c>
      <c r="E151" s="44">
        <f t="shared" ref="E151:F151" si="25">SUM(E152:E153)</f>
        <v>47</v>
      </c>
      <c r="F151" s="44">
        <f t="shared" si="25"/>
        <v>47</v>
      </c>
    </row>
    <row r="152" spans="1:6" ht="30" x14ac:dyDescent="0.2">
      <c r="A152" s="28" t="s">
        <v>1215</v>
      </c>
      <c r="B152" s="27" t="s">
        <v>918</v>
      </c>
      <c r="C152" s="23">
        <v>240</v>
      </c>
      <c r="D152" s="44">
        <v>130</v>
      </c>
      <c r="E152" s="44">
        <v>0</v>
      </c>
      <c r="F152" s="44">
        <v>0</v>
      </c>
    </row>
    <row r="153" spans="1:6" x14ac:dyDescent="0.2">
      <c r="A153" s="72" t="s">
        <v>1118</v>
      </c>
      <c r="B153" s="27" t="s">
        <v>918</v>
      </c>
      <c r="C153" s="14">
        <v>610</v>
      </c>
      <c r="D153" s="44">
        <v>110</v>
      </c>
      <c r="E153" s="44">
        <v>47</v>
      </c>
      <c r="F153" s="44">
        <v>47</v>
      </c>
    </row>
    <row r="154" spans="1:6" ht="60" x14ac:dyDescent="0.2">
      <c r="A154" s="77" t="s">
        <v>1298</v>
      </c>
      <c r="B154" s="27" t="s">
        <v>1299</v>
      </c>
      <c r="C154" s="14"/>
      <c r="D154" s="44">
        <f>SUM(D155:D156)</f>
        <v>2000</v>
      </c>
      <c r="E154" s="44">
        <f t="shared" ref="E154:F154" si="26">SUM(E155:E156)</f>
        <v>0</v>
      </c>
      <c r="F154" s="44">
        <f t="shared" si="26"/>
        <v>0</v>
      </c>
    </row>
    <row r="155" spans="1:6" ht="30" x14ac:dyDescent="0.2">
      <c r="A155" s="77" t="s">
        <v>1215</v>
      </c>
      <c r="B155" s="27" t="s">
        <v>1299</v>
      </c>
      <c r="C155" s="14">
        <v>240</v>
      </c>
      <c r="D155" s="44">
        <v>420</v>
      </c>
      <c r="E155" s="44">
        <v>0</v>
      </c>
      <c r="F155" s="44">
        <v>0</v>
      </c>
    </row>
    <row r="156" spans="1:6" x14ac:dyDescent="0.2">
      <c r="A156" s="77" t="s">
        <v>1118</v>
      </c>
      <c r="B156" s="27" t="s">
        <v>1299</v>
      </c>
      <c r="C156" s="14">
        <v>610</v>
      </c>
      <c r="D156" s="44">
        <v>1580</v>
      </c>
      <c r="E156" s="44">
        <v>0</v>
      </c>
      <c r="F156" s="44">
        <v>0</v>
      </c>
    </row>
    <row r="157" spans="1:6" s="3" customFormat="1" ht="45" x14ac:dyDescent="0.2">
      <c r="A157" s="28" t="s">
        <v>922</v>
      </c>
      <c r="B157" s="15" t="s">
        <v>919</v>
      </c>
      <c r="C157" s="23"/>
      <c r="D157" s="44">
        <f t="shared" ref="D157:F157" si="27">SUM(D158)</f>
        <v>394.64000000000004</v>
      </c>
      <c r="E157" s="44">
        <f t="shared" si="27"/>
        <v>78</v>
      </c>
      <c r="F157" s="44">
        <f t="shared" si="27"/>
        <v>78</v>
      </c>
    </row>
    <row r="158" spans="1:6" ht="75" x14ac:dyDescent="0.2">
      <c r="A158" s="28" t="s">
        <v>921</v>
      </c>
      <c r="B158" s="27" t="s">
        <v>920</v>
      </c>
      <c r="C158" s="14"/>
      <c r="D158" s="44">
        <f>SUM(D160+D159)</f>
        <v>394.64000000000004</v>
      </c>
      <c r="E158" s="44">
        <f t="shared" ref="E158:F158" si="28">SUM(E160+E159)</f>
        <v>78</v>
      </c>
      <c r="F158" s="44">
        <f t="shared" si="28"/>
        <v>78</v>
      </c>
    </row>
    <row r="159" spans="1:6" ht="30" x14ac:dyDescent="0.2">
      <c r="A159" s="77" t="s">
        <v>1215</v>
      </c>
      <c r="B159" s="27" t="s">
        <v>920</v>
      </c>
      <c r="C159" s="14">
        <v>240</v>
      </c>
      <c r="D159" s="44">
        <v>45.42</v>
      </c>
      <c r="E159" s="44">
        <v>0</v>
      </c>
      <c r="F159" s="44">
        <v>0</v>
      </c>
    </row>
    <row r="160" spans="1:6" x14ac:dyDescent="0.2">
      <c r="A160" s="72" t="s">
        <v>1118</v>
      </c>
      <c r="B160" s="27" t="s">
        <v>920</v>
      </c>
      <c r="C160" s="14">
        <v>610</v>
      </c>
      <c r="D160" s="44">
        <v>349.22</v>
      </c>
      <c r="E160" s="44">
        <v>78</v>
      </c>
      <c r="F160" s="44">
        <v>78</v>
      </c>
    </row>
    <row r="161" spans="1:6" ht="30" x14ac:dyDescent="0.2">
      <c r="A161" s="29" t="s">
        <v>924</v>
      </c>
      <c r="B161" s="27" t="s">
        <v>923</v>
      </c>
      <c r="C161" s="14"/>
      <c r="D161" s="44">
        <f>SUM(D162,D168,D166,D170)</f>
        <v>3909.63</v>
      </c>
      <c r="E161" s="44">
        <f>SUM(E162,E168,E166,E170)</f>
        <v>2993</v>
      </c>
      <c r="F161" s="44">
        <f>SUM(F162,F168,F166,F170)</f>
        <v>2993</v>
      </c>
    </row>
    <row r="162" spans="1:6" ht="60" x14ac:dyDescent="0.2">
      <c r="A162" s="28" t="s">
        <v>926</v>
      </c>
      <c r="B162" s="27" t="s">
        <v>925</v>
      </c>
      <c r="C162" s="14"/>
      <c r="D162" s="44">
        <f>SUM(D163:D165)</f>
        <v>214</v>
      </c>
      <c r="E162" s="44">
        <f>SUM(E163:E165)</f>
        <v>210</v>
      </c>
      <c r="F162" s="44">
        <f>SUM(F163:F165)</f>
        <v>210</v>
      </c>
    </row>
    <row r="163" spans="1:6" x14ac:dyDescent="0.2">
      <c r="A163" s="28" t="s">
        <v>1112</v>
      </c>
      <c r="B163" s="27" t="s">
        <v>925</v>
      </c>
      <c r="C163" s="14">
        <v>110</v>
      </c>
      <c r="D163" s="44">
        <v>12</v>
      </c>
      <c r="E163" s="44">
        <v>12</v>
      </c>
      <c r="F163" s="44">
        <v>12</v>
      </c>
    </row>
    <row r="164" spans="1:6" ht="30" x14ac:dyDescent="0.2">
      <c r="A164" s="28" t="s">
        <v>1215</v>
      </c>
      <c r="B164" s="27" t="s">
        <v>925</v>
      </c>
      <c r="C164" s="14">
        <v>240</v>
      </c>
      <c r="D164" s="44">
        <v>1</v>
      </c>
      <c r="E164" s="44">
        <v>1</v>
      </c>
      <c r="F164" s="44">
        <v>1</v>
      </c>
    </row>
    <row r="165" spans="1:6" x14ac:dyDescent="0.2">
      <c r="A165" s="72" t="s">
        <v>1118</v>
      </c>
      <c r="B165" s="27" t="s">
        <v>925</v>
      </c>
      <c r="C165" s="14">
        <v>610</v>
      </c>
      <c r="D165" s="44">
        <v>201</v>
      </c>
      <c r="E165" s="44">
        <v>197</v>
      </c>
      <c r="F165" s="44">
        <v>197</v>
      </c>
    </row>
    <row r="166" spans="1:6" s="3" customFormat="1" ht="90" x14ac:dyDescent="0.2">
      <c r="A166" s="28" t="s">
        <v>1176</v>
      </c>
      <c r="B166" s="27" t="s">
        <v>1138</v>
      </c>
      <c r="C166" s="23"/>
      <c r="D166" s="51">
        <f>SUM(D167)</f>
        <v>1414.66</v>
      </c>
      <c r="E166" s="51">
        <f>SUM(E167)</f>
        <v>1305</v>
      </c>
      <c r="F166" s="51">
        <f>SUM(F167)</f>
        <v>1305</v>
      </c>
    </row>
    <row r="167" spans="1:6" x14ac:dyDescent="0.2">
      <c r="A167" s="72" t="s">
        <v>1118</v>
      </c>
      <c r="B167" s="27" t="s">
        <v>1139</v>
      </c>
      <c r="C167" s="14">
        <v>610</v>
      </c>
      <c r="D167" s="51">
        <v>1414.66</v>
      </c>
      <c r="E167" s="51">
        <v>1305</v>
      </c>
      <c r="F167" s="51">
        <v>1305</v>
      </c>
    </row>
    <row r="168" spans="1:6" ht="90" x14ac:dyDescent="0.2">
      <c r="A168" s="29" t="s">
        <v>1177</v>
      </c>
      <c r="B168" s="27" t="s">
        <v>927</v>
      </c>
      <c r="C168" s="14"/>
      <c r="D168" s="44">
        <f>SUM(D169)</f>
        <v>915.97</v>
      </c>
      <c r="E168" s="44">
        <f>SUM(E169)</f>
        <v>13</v>
      </c>
      <c r="F168" s="44">
        <f>SUM(F169)</f>
        <v>13</v>
      </c>
    </row>
    <row r="169" spans="1:6" x14ac:dyDescent="0.2">
      <c r="A169" s="72" t="s">
        <v>1118</v>
      </c>
      <c r="B169" s="27" t="s">
        <v>927</v>
      </c>
      <c r="C169" s="14">
        <v>610</v>
      </c>
      <c r="D169" s="44">
        <v>915.97</v>
      </c>
      <c r="E169" s="44">
        <v>13</v>
      </c>
      <c r="F169" s="44">
        <v>13</v>
      </c>
    </row>
    <row r="170" spans="1:6" ht="75" x14ac:dyDescent="0.2">
      <c r="A170" s="29" t="s">
        <v>1315</v>
      </c>
      <c r="B170" s="27" t="s">
        <v>1149</v>
      </c>
      <c r="C170" s="14"/>
      <c r="D170" s="44">
        <f>SUM(D171:D172)</f>
        <v>1365</v>
      </c>
      <c r="E170" s="44">
        <f>SUM(E171:E172)</f>
        <v>1465</v>
      </c>
      <c r="F170" s="44">
        <f>SUM(F171:F172)</f>
        <v>1465</v>
      </c>
    </row>
    <row r="171" spans="1:6" ht="30" x14ac:dyDescent="0.2">
      <c r="A171" s="28" t="s">
        <v>1215</v>
      </c>
      <c r="B171" s="27" t="s">
        <v>1149</v>
      </c>
      <c r="C171" s="14">
        <v>240</v>
      </c>
      <c r="D171" s="44">
        <v>40</v>
      </c>
      <c r="E171" s="44">
        <v>40</v>
      </c>
      <c r="F171" s="44">
        <v>40</v>
      </c>
    </row>
    <row r="172" spans="1:6" x14ac:dyDescent="0.2">
      <c r="A172" s="72" t="s">
        <v>1118</v>
      </c>
      <c r="B172" s="27" t="s">
        <v>1149</v>
      </c>
      <c r="C172" s="14">
        <v>610</v>
      </c>
      <c r="D172" s="44">
        <v>1325</v>
      </c>
      <c r="E172" s="44">
        <v>1425</v>
      </c>
      <c r="F172" s="44">
        <v>1425</v>
      </c>
    </row>
    <row r="173" spans="1:6" ht="30" x14ac:dyDescent="0.2">
      <c r="A173" s="29" t="s">
        <v>933</v>
      </c>
      <c r="B173" s="27" t="s">
        <v>928</v>
      </c>
      <c r="C173" s="14"/>
      <c r="D173" s="51">
        <f>SUM(D174)</f>
        <v>117.39999999999999</v>
      </c>
      <c r="E173" s="51">
        <f>SUM(E174)</f>
        <v>42</v>
      </c>
      <c r="F173" s="51">
        <f>SUM(F174)</f>
        <v>42</v>
      </c>
    </row>
    <row r="174" spans="1:6" s="3" customFormat="1" ht="60" x14ac:dyDescent="0.2">
      <c r="A174" s="28" t="s">
        <v>1028</v>
      </c>
      <c r="B174" s="15" t="s">
        <v>929</v>
      </c>
      <c r="C174" s="23"/>
      <c r="D174" s="51">
        <f>SUM(D175:D176)</f>
        <v>117.39999999999999</v>
      </c>
      <c r="E174" s="51">
        <f>SUM(E175:E176)</f>
        <v>42</v>
      </c>
      <c r="F174" s="51">
        <f>SUM(F175:F176)</f>
        <v>42</v>
      </c>
    </row>
    <row r="175" spans="1:6" s="3" customFormat="1" ht="30" x14ac:dyDescent="0.2">
      <c r="A175" s="28" t="s">
        <v>1215</v>
      </c>
      <c r="B175" s="15" t="s">
        <v>929</v>
      </c>
      <c r="C175" s="23">
        <v>240</v>
      </c>
      <c r="D175" s="44">
        <v>92.1</v>
      </c>
      <c r="E175" s="44">
        <v>25</v>
      </c>
      <c r="F175" s="44">
        <v>25</v>
      </c>
    </row>
    <row r="176" spans="1:6" s="3" customFormat="1" x14ac:dyDescent="0.2">
      <c r="A176" s="72" t="s">
        <v>1118</v>
      </c>
      <c r="B176" s="15" t="s">
        <v>929</v>
      </c>
      <c r="C176" s="23">
        <v>610</v>
      </c>
      <c r="D176" s="44">
        <v>25.3</v>
      </c>
      <c r="E176" s="44">
        <v>17</v>
      </c>
      <c r="F176" s="44">
        <v>17</v>
      </c>
    </row>
    <row r="177" spans="1:6" s="3" customFormat="1" x14ac:dyDescent="0.2">
      <c r="A177" s="29" t="s">
        <v>931</v>
      </c>
      <c r="B177" s="15" t="s">
        <v>930</v>
      </c>
      <c r="C177" s="23"/>
      <c r="D177" s="51">
        <f>SUM(D178,D181)</f>
        <v>569.19000000000005</v>
      </c>
      <c r="E177" s="51">
        <f>SUM(E178,E181)</f>
        <v>120</v>
      </c>
      <c r="F177" s="51">
        <f>SUM(F178,F181)</f>
        <v>120</v>
      </c>
    </row>
    <row r="178" spans="1:6" s="3" customFormat="1" ht="60" x14ac:dyDescent="0.2">
      <c r="A178" s="28" t="s">
        <v>935</v>
      </c>
      <c r="B178" s="15" t="s">
        <v>932</v>
      </c>
      <c r="C178" s="23"/>
      <c r="D178" s="51">
        <f>SUM(D179:D180)</f>
        <v>0</v>
      </c>
      <c r="E178" s="51">
        <f>SUM(E179:E180)</f>
        <v>20</v>
      </c>
      <c r="F178" s="51">
        <f>SUM(F179:F180)</f>
        <v>20</v>
      </c>
    </row>
    <row r="179" spans="1:6" s="3" customFormat="1" ht="30" x14ac:dyDescent="0.2">
      <c r="A179" s="28" t="s">
        <v>1215</v>
      </c>
      <c r="B179" s="15" t="s">
        <v>932</v>
      </c>
      <c r="C179" s="23">
        <v>240</v>
      </c>
      <c r="D179" s="44">
        <v>0</v>
      </c>
      <c r="E179" s="44">
        <v>12</v>
      </c>
      <c r="F179" s="44">
        <v>12</v>
      </c>
    </row>
    <row r="180" spans="1:6" s="3" customFormat="1" x14ac:dyDescent="0.2">
      <c r="A180" s="72" t="s">
        <v>1118</v>
      </c>
      <c r="B180" s="15" t="s">
        <v>932</v>
      </c>
      <c r="C180" s="23">
        <v>610</v>
      </c>
      <c r="D180" s="44">
        <v>0</v>
      </c>
      <c r="E180" s="44">
        <v>8</v>
      </c>
      <c r="F180" s="44">
        <v>8</v>
      </c>
    </row>
    <row r="181" spans="1:6" s="3" customFormat="1" ht="75" x14ac:dyDescent="0.2">
      <c r="A181" s="28" t="s">
        <v>934</v>
      </c>
      <c r="B181" s="15" t="s">
        <v>1011</v>
      </c>
      <c r="C181" s="23"/>
      <c r="D181" s="51">
        <f>SUM(D182:D183)</f>
        <v>569.19000000000005</v>
      </c>
      <c r="E181" s="51">
        <f>SUM(E182:E183)</f>
        <v>100</v>
      </c>
      <c r="F181" s="51">
        <f>SUM(F182:F183)</f>
        <v>100</v>
      </c>
    </row>
    <row r="182" spans="1:6" s="3" customFormat="1" ht="30" x14ac:dyDescent="0.2">
      <c r="A182" s="28" t="s">
        <v>1215</v>
      </c>
      <c r="B182" s="15" t="s">
        <v>1011</v>
      </c>
      <c r="C182" s="23">
        <v>240</v>
      </c>
      <c r="D182" s="44">
        <v>8.19</v>
      </c>
      <c r="E182" s="44">
        <v>0</v>
      </c>
      <c r="F182" s="44">
        <v>0</v>
      </c>
    </row>
    <row r="183" spans="1:6" s="3" customFormat="1" x14ac:dyDescent="0.2">
      <c r="A183" s="72" t="s">
        <v>1118</v>
      </c>
      <c r="B183" s="15" t="s">
        <v>1011</v>
      </c>
      <c r="C183" s="23">
        <v>610</v>
      </c>
      <c r="D183" s="44">
        <v>561</v>
      </c>
      <c r="E183" s="44">
        <v>100</v>
      </c>
      <c r="F183" s="44">
        <v>100</v>
      </c>
    </row>
    <row r="184" spans="1:6" s="10" customFormat="1" ht="42.75" x14ac:dyDescent="0.2">
      <c r="A184" s="70" t="s">
        <v>972</v>
      </c>
      <c r="B184" s="45" t="s">
        <v>971</v>
      </c>
      <c r="C184" s="33"/>
      <c r="D184" s="55">
        <f>SUM(D185,D196,D205,D210,D217,D222,D226)</f>
        <v>81500.989999999991</v>
      </c>
      <c r="E184" s="55">
        <f>SUM(E185,E196,E205,E210,E217,E222,E226)</f>
        <v>47483</v>
      </c>
      <c r="F184" s="55">
        <f>SUM(F185,F196,F205,F210,F217,F222,F226)</f>
        <v>47483</v>
      </c>
    </row>
    <row r="185" spans="1:6" ht="30" x14ac:dyDescent="0.2">
      <c r="A185" s="28" t="s">
        <v>974</v>
      </c>
      <c r="B185" s="27" t="s">
        <v>973</v>
      </c>
      <c r="C185" s="14"/>
      <c r="D185" s="44">
        <f>SUM(D186,D188,D190,D192,D194)</f>
        <v>45628.29</v>
      </c>
      <c r="E185" s="44">
        <f>SUM(E188,E190,E192)</f>
        <v>27676</v>
      </c>
      <c r="F185" s="44">
        <f>SUM(F188,F190,F192)</f>
        <v>27676</v>
      </c>
    </row>
    <row r="186" spans="1:6" ht="60" x14ac:dyDescent="0.2">
      <c r="A186" s="28" t="s">
        <v>1260</v>
      </c>
      <c r="B186" s="27" t="s">
        <v>1261</v>
      </c>
      <c r="C186" s="14"/>
      <c r="D186" s="44">
        <f>SUM(D187)</f>
        <v>32</v>
      </c>
      <c r="E186" s="44">
        <f t="shared" ref="E186:F186" si="29">SUM(E187)</f>
        <v>0</v>
      </c>
      <c r="F186" s="44">
        <f t="shared" si="29"/>
        <v>0</v>
      </c>
    </row>
    <row r="187" spans="1:6" x14ac:dyDescent="0.2">
      <c r="A187" s="72" t="s">
        <v>1118</v>
      </c>
      <c r="B187" s="27" t="s">
        <v>1261</v>
      </c>
      <c r="C187" s="14">
        <v>610</v>
      </c>
      <c r="D187" s="44">
        <v>32</v>
      </c>
      <c r="E187" s="44">
        <v>0</v>
      </c>
      <c r="F187" s="44">
        <v>0</v>
      </c>
    </row>
    <row r="188" spans="1:6" ht="105" x14ac:dyDescent="0.2">
      <c r="A188" s="28" t="s">
        <v>1178</v>
      </c>
      <c r="B188" s="27" t="s">
        <v>975</v>
      </c>
      <c r="C188" s="14"/>
      <c r="D188" s="44">
        <f>SUM(D189)</f>
        <v>30220.19</v>
      </c>
      <c r="E188" s="44">
        <f>SUM(E189)</f>
        <v>23444</v>
      </c>
      <c r="F188" s="44">
        <f>SUM(F189)</f>
        <v>23444</v>
      </c>
    </row>
    <row r="189" spans="1:6" x14ac:dyDescent="0.2">
      <c r="A189" s="72" t="s">
        <v>1118</v>
      </c>
      <c r="B189" s="27" t="s">
        <v>975</v>
      </c>
      <c r="C189" s="14">
        <v>610</v>
      </c>
      <c r="D189" s="44">
        <v>30220.19</v>
      </c>
      <c r="E189" s="44">
        <v>23444</v>
      </c>
      <c r="F189" s="44">
        <v>23444</v>
      </c>
    </row>
    <row r="190" spans="1:6" ht="90" x14ac:dyDescent="0.2">
      <c r="A190" s="28" t="s">
        <v>1179</v>
      </c>
      <c r="B190" s="27" t="s">
        <v>976</v>
      </c>
      <c r="C190" s="14"/>
      <c r="D190" s="44">
        <f>SUM(D191)</f>
        <v>12486.5</v>
      </c>
      <c r="E190" s="44">
        <f>SUM(E191)</f>
        <v>1637</v>
      </c>
      <c r="F190" s="44">
        <f>SUM(F191)</f>
        <v>1637</v>
      </c>
    </row>
    <row r="191" spans="1:6" x14ac:dyDescent="0.2">
      <c r="A191" s="72" t="s">
        <v>1118</v>
      </c>
      <c r="B191" s="27" t="s">
        <v>976</v>
      </c>
      <c r="C191" s="14">
        <v>610</v>
      </c>
      <c r="D191" s="44">
        <v>12486.5</v>
      </c>
      <c r="E191" s="44">
        <v>1637</v>
      </c>
      <c r="F191" s="44">
        <v>1637</v>
      </c>
    </row>
    <row r="192" spans="1:6" ht="105" x14ac:dyDescent="0.2">
      <c r="A192" s="28" t="s">
        <v>1150</v>
      </c>
      <c r="B192" s="27" t="s">
        <v>1151</v>
      </c>
      <c r="C192" s="14"/>
      <c r="D192" s="44">
        <f>SUM(D193)</f>
        <v>2789.6</v>
      </c>
      <c r="E192" s="44">
        <f>SUM(E193)</f>
        <v>2595</v>
      </c>
      <c r="F192" s="44">
        <f>SUM(F193)</f>
        <v>2595</v>
      </c>
    </row>
    <row r="193" spans="1:6" x14ac:dyDescent="0.2">
      <c r="A193" s="72" t="s">
        <v>1118</v>
      </c>
      <c r="B193" s="27" t="s">
        <v>1151</v>
      </c>
      <c r="C193" s="14">
        <v>610</v>
      </c>
      <c r="D193" s="44">
        <v>2789.6</v>
      </c>
      <c r="E193" s="44">
        <v>2595</v>
      </c>
      <c r="F193" s="44">
        <v>2595</v>
      </c>
    </row>
    <row r="194" spans="1:6" ht="75" x14ac:dyDescent="0.2">
      <c r="A194" s="28" t="s">
        <v>1218</v>
      </c>
      <c r="B194" s="27" t="s">
        <v>1219</v>
      </c>
      <c r="C194" s="14"/>
      <c r="D194" s="44">
        <v>100</v>
      </c>
      <c r="E194" s="44">
        <v>0</v>
      </c>
      <c r="F194" s="44">
        <v>0</v>
      </c>
    </row>
    <row r="195" spans="1:6" x14ac:dyDescent="0.2">
      <c r="A195" s="28" t="s">
        <v>1118</v>
      </c>
      <c r="B195" s="27" t="s">
        <v>1219</v>
      </c>
      <c r="C195" s="14">
        <v>610</v>
      </c>
      <c r="D195" s="44">
        <v>100</v>
      </c>
      <c r="E195" s="44">
        <v>0</v>
      </c>
      <c r="F195" s="44">
        <v>0</v>
      </c>
    </row>
    <row r="196" spans="1:6" s="10" customFormat="1" ht="30" x14ac:dyDescent="0.2">
      <c r="A196" s="28" t="s">
        <v>979</v>
      </c>
      <c r="B196" s="27" t="s">
        <v>978</v>
      </c>
      <c r="C196" s="14"/>
      <c r="D196" s="44">
        <f>SUM(D197,D199,D203,D201)</f>
        <v>11594.66</v>
      </c>
      <c r="E196" s="44">
        <f>SUM(E197,E199,E203)</f>
        <v>8535</v>
      </c>
      <c r="F196" s="44">
        <f>SUM(F197,F199,F203)</f>
        <v>8535</v>
      </c>
    </row>
    <row r="197" spans="1:6" s="6" customFormat="1" ht="105" x14ac:dyDescent="0.2">
      <c r="A197" s="28" t="s">
        <v>1180</v>
      </c>
      <c r="B197" s="27" t="s">
        <v>980</v>
      </c>
      <c r="C197" s="14"/>
      <c r="D197" s="44">
        <f>SUM(D198)</f>
        <v>9310.77</v>
      </c>
      <c r="E197" s="44">
        <f t="shared" ref="E197:F197" si="30">SUM(E198)</f>
        <v>7210</v>
      </c>
      <c r="F197" s="44">
        <f t="shared" si="30"/>
        <v>7210</v>
      </c>
    </row>
    <row r="198" spans="1:6" s="6" customFormat="1" ht="15" x14ac:dyDescent="0.2">
      <c r="A198" s="72" t="s">
        <v>1118</v>
      </c>
      <c r="B198" s="27" t="s">
        <v>980</v>
      </c>
      <c r="C198" s="14">
        <v>610</v>
      </c>
      <c r="D198" s="44">
        <v>9310.77</v>
      </c>
      <c r="E198" s="44">
        <v>7210</v>
      </c>
      <c r="F198" s="44">
        <v>7210</v>
      </c>
    </row>
    <row r="199" spans="1:6" s="6" customFormat="1" ht="90" x14ac:dyDescent="0.2">
      <c r="A199" s="28" t="s">
        <v>1181</v>
      </c>
      <c r="B199" s="27" t="s">
        <v>981</v>
      </c>
      <c r="C199" s="14"/>
      <c r="D199" s="44">
        <f>SUM(D200)</f>
        <v>1130.3900000000001</v>
      </c>
      <c r="E199" s="44">
        <f>SUM(E200)</f>
        <v>125</v>
      </c>
      <c r="F199" s="44">
        <f>SUM(F200)</f>
        <v>125</v>
      </c>
    </row>
    <row r="200" spans="1:6" s="6" customFormat="1" ht="15" x14ac:dyDescent="0.2">
      <c r="A200" s="72" t="s">
        <v>1118</v>
      </c>
      <c r="B200" s="27" t="s">
        <v>981</v>
      </c>
      <c r="C200" s="14">
        <v>610</v>
      </c>
      <c r="D200" s="54">
        <v>1130.3900000000001</v>
      </c>
      <c r="E200" s="54">
        <v>125</v>
      </c>
      <c r="F200" s="54">
        <v>125</v>
      </c>
    </row>
    <row r="201" spans="1:6" s="6" customFormat="1" ht="75" x14ac:dyDescent="0.2">
      <c r="A201" s="84" t="s">
        <v>1316</v>
      </c>
      <c r="B201" s="27" t="s">
        <v>1317</v>
      </c>
      <c r="C201" s="14"/>
      <c r="D201" s="54">
        <f>SUM(D202)</f>
        <v>128.6</v>
      </c>
      <c r="E201" s="54">
        <f t="shared" ref="E201:F201" si="31">SUM(E202)</f>
        <v>0</v>
      </c>
      <c r="F201" s="54">
        <f t="shared" si="31"/>
        <v>0</v>
      </c>
    </row>
    <row r="202" spans="1:6" s="6" customFormat="1" ht="15" x14ac:dyDescent="0.2">
      <c r="A202" s="72" t="s">
        <v>1118</v>
      </c>
      <c r="B202" s="27" t="s">
        <v>1317</v>
      </c>
      <c r="C202" s="14">
        <v>610</v>
      </c>
      <c r="D202" s="54">
        <v>128.6</v>
      </c>
      <c r="E202" s="54">
        <v>0</v>
      </c>
      <c r="F202" s="54">
        <v>0</v>
      </c>
    </row>
    <row r="203" spans="1:6" s="6" customFormat="1" ht="105" x14ac:dyDescent="0.2">
      <c r="A203" s="28" t="s">
        <v>1152</v>
      </c>
      <c r="B203" s="27" t="s">
        <v>1153</v>
      </c>
      <c r="C203" s="14"/>
      <c r="D203" s="44">
        <f>SUM(D204)</f>
        <v>1024.9000000000001</v>
      </c>
      <c r="E203" s="44">
        <f>SUM(E204)</f>
        <v>1200</v>
      </c>
      <c r="F203" s="44">
        <f>SUM(F204)</f>
        <v>1200</v>
      </c>
    </row>
    <row r="204" spans="1:6" s="6" customFormat="1" ht="15" x14ac:dyDescent="0.2">
      <c r="A204" s="72" t="s">
        <v>1118</v>
      </c>
      <c r="B204" s="27" t="s">
        <v>1153</v>
      </c>
      <c r="C204" s="14">
        <v>610</v>
      </c>
      <c r="D204" s="44">
        <v>1024.9000000000001</v>
      </c>
      <c r="E204" s="44">
        <v>1200</v>
      </c>
      <c r="F204" s="44">
        <v>1200</v>
      </c>
    </row>
    <row r="205" spans="1:6" s="10" customFormat="1" ht="30" x14ac:dyDescent="0.2">
      <c r="A205" s="28" t="s">
        <v>983</v>
      </c>
      <c r="B205" s="27" t="s">
        <v>982</v>
      </c>
      <c r="C205" s="14"/>
      <c r="D205" s="44">
        <f>SUM(D206,D208)</f>
        <v>11195.62</v>
      </c>
      <c r="E205" s="44">
        <f>SUM(E206,E208)</f>
        <v>8809</v>
      </c>
      <c r="F205" s="44">
        <f>SUM(F206,F208)</f>
        <v>8809</v>
      </c>
    </row>
    <row r="206" spans="1:6" s="6" customFormat="1" ht="105" x14ac:dyDescent="0.2">
      <c r="A206" s="28" t="s">
        <v>1182</v>
      </c>
      <c r="B206" s="27" t="s">
        <v>984</v>
      </c>
      <c r="C206" s="14"/>
      <c r="D206" s="44">
        <f>SUM(D207)</f>
        <v>9706.1</v>
      </c>
      <c r="E206" s="44">
        <f>SUM(E207)</f>
        <v>8749</v>
      </c>
      <c r="F206" s="44">
        <f>SUM(F207)</f>
        <v>8749</v>
      </c>
    </row>
    <row r="207" spans="1:6" s="6" customFormat="1" ht="15" x14ac:dyDescent="0.2">
      <c r="A207" s="72" t="s">
        <v>1118</v>
      </c>
      <c r="B207" s="27" t="s">
        <v>984</v>
      </c>
      <c r="C207" s="14">
        <v>610</v>
      </c>
      <c r="D207" s="44">
        <v>9706.1</v>
      </c>
      <c r="E207" s="44">
        <v>8749</v>
      </c>
      <c r="F207" s="44">
        <v>8749</v>
      </c>
    </row>
    <row r="208" spans="1:6" s="6" customFormat="1" ht="90" x14ac:dyDescent="0.2">
      <c r="A208" s="28" t="s">
        <v>1183</v>
      </c>
      <c r="B208" s="27" t="s">
        <v>985</v>
      </c>
      <c r="C208" s="14"/>
      <c r="D208" s="44">
        <f>SUM(D209)</f>
        <v>1489.52</v>
      </c>
      <c r="E208" s="44">
        <f>SUM(E209)</f>
        <v>60</v>
      </c>
      <c r="F208" s="44">
        <f>SUM(F209)</f>
        <v>60</v>
      </c>
    </row>
    <row r="209" spans="1:6" s="6" customFormat="1" ht="15" x14ac:dyDescent="0.2">
      <c r="A209" s="72" t="s">
        <v>1118</v>
      </c>
      <c r="B209" s="27" t="s">
        <v>985</v>
      </c>
      <c r="C209" s="14">
        <v>610</v>
      </c>
      <c r="D209" s="44">
        <v>1489.52</v>
      </c>
      <c r="E209" s="44">
        <v>60</v>
      </c>
      <c r="F209" s="44">
        <v>60</v>
      </c>
    </row>
    <row r="210" spans="1:6" s="10" customFormat="1" ht="30" x14ac:dyDescent="0.2">
      <c r="A210" s="28" t="s">
        <v>986</v>
      </c>
      <c r="B210" s="27" t="s">
        <v>977</v>
      </c>
      <c r="C210" s="14"/>
      <c r="D210" s="44">
        <f>SUM(D211,D213,D215)</f>
        <v>10814.880000000001</v>
      </c>
      <c r="E210" s="44">
        <f>SUM(E211,E213,E215)</f>
        <v>948</v>
      </c>
      <c r="F210" s="44">
        <f>SUM(F211,F213,F215)</f>
        <v>948</v>
      </c>
    </row>
    <row r="211" spans="1:6" s="6" customFormat="1" ht="90" x14ac:dyDescent="0.2">
      <c r="A211" s="28" t="s">
        <v>1184</v>
      </c>
      <c r="B211" s="27" t="s">
        <v>988</v>
      </c>
      <c r="C211" s="14"/>
      <c r="D211" s="44">
        <f>SUM(D212)</f>
        <v>945.54</v>
      </c>
      <c r="E211" s="44">
        <f>SUM(E212)</f>
        <v>728</v>
      </c>
      <c r="F211" s="44">
        <f>SUM(F212)</f>
        <v>728</v>
      </c>
    </row>
    <row r="212" spans="1:6" s="6" customFormat="1" ht="15" x14ac:dyDescent="0.2">
      <c r="A212" s="72" t="s">
        <v>1120</v>
      </c>
      <c r="B212" s="27" t="s">
        <v>988</v>
      </c>
      <c r="C212" s="14">
        <v>620</v>
      </c>
      <c r="D212" s="44">
        <v>945.54</v>
      </c>
      <c r="E212" s="44">
        <v>728</v>
      </c>
      <c r="F212" s="44">
        <v>728</v>
      </c>
    </row>
    <row r="213" spans="1:6" s="6" customFormat="1" ht="90" x14ac:dyDescent="0.2">
      <c r="A213" s="28" t="s">
        <v>1185</v>
      </c>
      <c r="B213" s="27" t="s">
        <v>989</v>
      </c>
      <c r="C213" s="14"/>
      <c r="D213" s="44">
        <f>SUM(D214)</f>
        <v>9788.84</v>
      </c>
      <c r="E213" s="44">
        <f>SUM(E214)</f>
        <v>120</v>
      </c>
      <c r="F213" s="44">
        <f>SUM(F214)</f>
        <v>120</v>
      </c>
    </row>
    <row r="214" spans="1:6" s="6" customFormat="1" ht="15" x14ac:dyDescent="0.2">
      <c r="A214" s="72" t="s">
        <v>1120</v>
      </c>
      <c r="B214" s="27" t="s">
        <v>989</v>
      </c>
      <c r="C214" s="14">
        <v>620</v>
      </c>
      <c r="D214" s="44">
        <v>9788.84</v>
      </c>
      <c r="E214" s="44">
        <v>120</v>
      </c>
      <c r="F214" s="44">
        <v>120</v>
      </c>
    </row>
    <row r="215" spans="1:6" s="6" customFormat="1" ht="105" x14ac:dyDescent="0.2">
      <c r="A215" s="28" t="s">
        <v>1154</v>
      </c>
      <c r="B215" s="27" t="s">
        <v>1155</v>
      </c>
      <c r="C215" s="14"/>
      <c r="D215" s="44">
        <f>SUM(D216)</f>
        <v>80.5</v>
      </c>
      <c r="E215" s="44">
        <f>SUM(E216)</f>
        <v>100</v>
      </c>
      <c r="F215" s="44">
        <f>SUM(F216)</f>
        <v>100</v>
      </c>
    </row>
    <row r="216" spans="1:6" s="6" customFormat="1" ht="15" x14ac:dyDescent="0.2">
      <c r="A216" s="72" t="s">
        <v>1120</v>
      </c>
      <c r="B216" s="27" t="s">
        <v>1155</v>
      </c>
      <c r="C216" s="14">
        <v>620</v>
      </c>
      <c r="D216" s="44">
        <v>80.5</v>
      </c>
      <c r="E216" s="44">
        <v>100</v>
      </c>
      <c r="F216" s="44">
        <v>100</v>
      </c>
    </row>
    <row r="217" spans="1:6" s="10" customFormat="1" ht="30" x14ac:dyDescent="0.2">
      <c r="A217" s="28" t="s">
        <v>992</v>
      </c>
      <c r="B217" s="27" t="s">
        <v>991</v>
      </c>
      <c r="C217" s="14"/>
      <c r="D217" s="44">
        <f>SUM(D218,D221)</f>
        <v>1672.54</v>
      </c>
      <c r="E217" s="44">
        <f>SUM(E218,E221)</f>
        <v>1300</v>
      </c>
      <c r="F217" s="44">
        <f>SUM(F218,F221)</f>
        <v>1300</v>
      </c>
    </row>
    <row r="218" spans="1:6" s="6" customFormat="1" ht="105" x14ac:dyDescent="0.2">
      <c r="A218" s="28" t="s">
        <v>1186</v>
      </c>
      <c r="B218" s="27" t="s">
        <v>993</v>
      </c>
      <c r="C218" s="14"/>
      <c r="D218" s="44">
        <f>SUM(D219)</f>
        <v>1503.5</v>
      </c>
      <c r="E218" s="44">
        <f>SUM(E219)</f>
        <v>1290</v>
      </c>
      <c r="F218" s="44">
        <f>SUM(F219)</f>
        <v>1290</v>
      </c>
    </row>
    <row r="219" spans="1:6" s="6" customFormat="1" ht="15" x14ac:dyDescent="0.2">
      <c r="A219" s="72" t="s">
        <v>1118</v>
      </c>
      <c r="B219" s="27" t="s">
        <v>993</v>
      </c>
      <c r="C219" s="14">
        <v>610</v>
      </c>
      <c r="D219" s="44">
        <v>1503.5</v>
      </c>
      <c r="E219" s="44">
        <v>1290</v>
      </c>
      <c r="F219" s="44">
        <v>1290</v>
      </c>
    </row>
    <row r="220" spans="1:6" s="6" customFormat="1" ht="90" x14ac:dyDescent="0.2">
      <c r="A220" s="28" t="s">
        <v>1187</v>
      </c>
      <c r="B220" s="27" t="s">
        <v>994</v>
      </c>
      <c r="C220" s="14"/>
      <c r="D220" s="44">
        <f>SUM(D221)</f>
        <v>169.04</v>
      </c>
      <c r="E220" s="44">
        <f>SUM(E221)</f>
        <v>10</v>
      </c>
      <c r="F220" s="44">
        <f>SUM(F221)</f>
        <v>10</v>
      </c>
    </row>
    <row r="221" spans="1:6" s="6" customFormat="1" ht="15" x14ac:dyDescent="0.2">
      <c r="A221" s="72" t="s">
        <v>1118</v>
      </c>
      <c r="B221" s="27" t="s">
        <v>994</v>
      </c>
      <c r="C221" s="14">
        <v>610</v>
      </c>
      <c r="D221" s="44">
        <v>169.04</v>
      </c>
      <c r="E221" s="44">
        <v>10</v>
      </c>
      <c r="F221" s="44">
        <v>10</v>
      </c>
    </row>
    <row r="222" spans="1:6" s="10" customFormat="1" ht="45" x14ac:dyDescent="0.2">
      <c r="A222" s="28" t="s">
        <v>922</v>
      </c>
      <c r="B222" s="27" t="s">
        <v>987</v>
      </c>
      <c r="C222" s="14"/>
      <c r="D222" s="44">
        <f t="shared" ref="D222:F226" si="32">SUM(D223)</f>
        <v>400</v>
      </c>
      <c r="E222" s="44">
        <f t="shared" si="32"/>
        <v>20</v>
      </c>
      <c r="F222" s="44">
        <f t="shared" si="32"/>
        <v>20</v>
      </c>
    </row>
    <row r="223" spans="1:6" ht="75" x14ac:dyDescent="0.2">
      <c r="A223" s="28" t="s">
        <v>990</v>
      </c>
      <c r="B223" s="27" t="s">
        <v>1110</v>
      </c>
      <c r="C223" s="14"/>
      <c r="D223" s="44">
        <f>SUM(D224:D225)</f>
        <v>400</v>
      </c>
      <c r="E223" s="44">
        <f>SUM(E224)</f>
        <v>20</v>
      </c>
      <c r="F223" s="44">
        <f>SUM(F224)</f>
        <v>20</v>
      </c>
    </row>
    <row r="224" spans="1:6" x14ac:dyDescent="0.2">
      <c r="A224" s="72" t="s">
        <v>1118</v>
      </c>
      <c r="B224" s="27" t="s">
        <v>1110</v>
      </c>
      <c r="C224" s="14">
        <v>610</v>
      </c>
      <c r="D224" s="44">
        <v>395.2</v>
      </c>
      <c r="E224" s="44">
        <v>20</v>
      </c>
      <c r="F224" s="44">
        <v>20</v>
      </c>
    </row>
    <row r="225" spans="1:6" x14ac:dyDescent="0.2">
      <c r="A225" s="72" t="s">
        <v>1276</v>
      </c>
      <c r="B225" s="27" t="s">
        <v>1110</v>
      </c>
      <c r="C225" s="14">
        <v>620</v>
      </c>
      <c r="D225" s="44">
        <v>4.8</v>
      </c>
      <c r="E225" s="44">
        <v>0</v>
      </c>
      <c r="F225" s="44">
        <v>0</v>
      </c>
    </row>
    <row r="226" spans="1:6" ht="30" x14ac:dyDescent="0.2">
      <c r="A226" s="28" t="s">
        <v>1156</v>
      </c>
      <c r="B226" s="27" t="s">
        <v>1158</v>
      </c>
      <c r="C226" s="14"/>
      <c r="D226" s="44">
        <f t="shared" si="32"/>
        <v>195</v>
      </c>
      <c r="E226" s="44">
        <f t="shared" si="32"/>
        <v>195</v>
      </c>
      <c r="F226" s="44">
        <f t="shared" si="32"/>
        <v>195</v>
      </c>
    </row>
    <row r="227" spans="1:6" ht="105" x14ac:dyDescent="0.2">
      <c r="A227" s="28" t="s">
        <v>1157</v>
      </c>
      <c r="B227" s="27" t="s">
        <v>1159</v>
      </c>
      <c r="C227" s="14"/>
      <c r="D227" s="44">
        <f>SUM(D228)</f>
        <v>195</v>
      </c>
      <c r="E227" s="44">
        <f>SUM(E228)</f>
        <v>195</v>
      </c>
      <c r="F227" s="44">
        <f>SUM(F228)</f>
        <v>195</v>
      </c>
    </row>
    <row r="228" spans="1:6" x14ac:dyDescent="0.2">
      <c r="A228" s="72" t="s">
        <v>1118</v>
      </c>
      <c r="B228" s="27" t="s">
        <v>1159</v>
      </c>
      <c r="C228" s="14">
        <v>610</v>
      </c>
      <c r="D228" s="44">
        <v>195</v>
      </c>
      <c r="E228" s="44">
        <v>195</v>
      </c>
      <c r="F228" s="44">
        <v>195</v>
      </c>
    </row>
    <row r="229" spans="1:6" s="10" customFormat="1" ht="15.75" x14ac:dyDescent="0.2">
      <c r="A229" s="70" t="s">
        <v>997</v>
      </c>
      <c r="B229" s="45" t="s">
        <v>995</v>
      </c>
      <c r="C229" s="33"/>
      <c r="D229" s="55">
        <f>SUM(D230,D233,D238)</f>
        <v>12495</v>
      </c>
      <c r="E229" s="55">
        <f>SUM(E230,E233,E238)</f>
        <v>12607</v>
      </c>
      <c r="F229" s="55">
        <f>SUM(F230,F233,F238)</f>
        <v>12607</v>
      </c>
    </row>
    <row r="230" spans="1:6" s="10" customFormat="1" ht="30" x14ac:dyDescent="0.2">
      <c r="A230" s="28" t="s">
        <v>1275</v>
      </c>
      <c r="B230" s="27" t="s">
        <v>998</v>
      </c>
      <c r="C230" s="14"/>
      <c r="D230" s="44">
        <f t="shared" ref="D230:F231" si="33">SUM(D231)</f>
        <v>7</v>
      </c>
      <c r="E230" s="44">
        <f t="shared" si="33"/>
        <v>7</v>
      </c>
      <c r="F230" s="44">
        <f t="shared" si="33"/>
        <v>7</v>
      </c>
    </row>
    <row r="231" spans="1:6" s="10" customFormat="1" ht="135" x14ac:dyDescent="0.2">
      <c r="A231" s="19" t="s">
        <v>1001</v>
      </c>
      <c r="B231" s="27" t="s">
        <v>1000</v>
      </c>
      <c r="C231" s="14"/>
      <c r="D231" s="44">
        <f t="shared" si="33"/>
        <v>7</v>
      </c>
      <c r="E231" s="44">
        <f t="shared" si="33"/>
        <v>7</v>
      </c>
      <c r="F231" s="44">
        <f t="shared" si="33"/>
        <v>7</v>
      </c>
    </row>
    <row r="232" spans="1:6" s="10" customFormat="1" ht="15.75" x14ac:dyDescent="0.2">
      <c r="A232" s="72" t="s">
        <v>1118</v>
      </c>
      <c r="B232" s="27" t="s">
        <v>1000</v>
      </c>
      <c r="C232" s="14">
        <v>610</v>
      </c>
      <c r="D232" s="44">
        <v>7</v>
      </c>
      <c r="E232" s="44">
        <v>7</v>
      </c>
      <c r="F232" s="44">
        <v>7</v>
      </c>
    </row>
    <row r="233" spans="1:6" s="10" customFormat="1" ht="15.75" x14ac:dyDescent="0.2">
      <c r="A233" s="29" t="s">
        <v>999</v>
      </c>
      <c r="B233" s="27" t="s">
        <v>99</v>
      </c>
      <c r="C233" s="14"/>
      <c r="D233" s="44">
        <f>SUM(D234,D236)</f>
        <v>1282</v>
      </c>
      <c r="E233" s="44">
        <f>SUM(E234,E236)</f>
        <v>1282</v>
      </c>
      <c r="F233" s="44">
        <f>SUM(F234,F236)</f>
        <v>1282</v>
      </c>
    </row>
    <row r="234" spans="1:6" s="6" customFormat="1" ht="75" x14ac:dyDescent="0.2">
      <c r="A234" s="19" t="s">
        <v>1007</v>
      </c>
      <c r="B234" s="27" t="s">
        <v>1002</v>
      </c>
      <c r="C234" s="14"/>
      <c r="D234" s="44">
        <f>SUM(D235)</f>
        <v>1134</v>
      </c>
      <c r="E234" s="44">
        <f>SUM(E235)</f>
        <v>1134</v>
      </c>
      <c r="F234" s="44">
        <f>SUM(F235)</f>
        <v>1134</v>
      </c>
    </row>
    <row r="235" spans="1:6" s="6" customFormat="1" ht="15" x14ac:dyDescent="0.2">
      <c r="A235" s="72" t="s">
        <v>1118</v>
      </c>
      <c r="B235" s="27" t="s">
        <v>1002</v>
      </c>
      <c r="C235" s="14">
        <v>610</v>
      </c>
      <c r="D235" s="44">
        <v>1134</v>
      </c>
      <c r="E235" s="44">
        <v>1134</v>
      </c>
      <c r="F235" s="44">
        <v>1134</v>
      </c>
    </row>
    <row r="236" spans="1:6" s="6" customFormat="1" ht="150" x14ac:dyDescent="0.2">
      <c r="A236" s="19" t="s">
        <v>1006</v>
      </c>
      <c r="B236" s="27" t="s">
        <v>1003</v>
      </c>
      <c r="C236" s="14"/>
      <c r="D236" s="44">
        <f>SUM(D237)</f>
        <v>148</v>
      </c>
      <c r="E236" s="44">
        <f>SUM(E237)</f>
        <v>148</v>
      </c>
      <c r="F236" s="44">
        <f>SUM(F237)</f>
        <v>148</v>
      </c>
    </row>
    <row r="237" spans="1:6" s="6" customFormat="1" ht="15" x14ac:dyDescent="0.2">
      <c r="A237" s="72" t="s">
        <v>1118</v>
      </c>
      <c r="B237" s="27" t="s">
        <v>1003</v>
      </c>
      <c r="C237" s="14">
        <v>610</v>
      </c>
      <c r="D237" s="54">
        <v>148</v>
      </c>
      <c r="E237" s="54">
        <v>148</v>
      </c>
      <c r="F237" s="54">
        <v>148</v>
      </c>
    </row>
    <row r="238" spans="1:6" s="10" customFormat="1" ht="30" x14ac:dyDescent="0.2">
      <c r="A238" s="19" t="s">
        <v>1005</v>
      </c>
      <c r="B238" s="27" t="s">
        <v>1004</v>
      </c>
      <c r="C238" s="14"/>
      <c r="D238" s="44">
        <f t="shared" ref="D238:F239" si="34">SUM(D239)</f>
        <v>11206</v>
      </c>
      <c r="E238" s="44">
        <f t="shared" si="34"/>
        <v>11318</v>
      </c>
      <c r="F238" s="44">
        <f t="shared" si="34"/>
        <v>11318</v>
      </c>
    </row>
    <row r="239" spans="1:6" s="6" customFormat="1" ht="165" x14ac:dyDescent="0.2">
      <c r="A239" s="28" t="s">
        <v>1169</v>
      </c>
      <c r="B239" s="27" t="s">
        <v>996</v>
      </c>
      <c r="C239" s="14"/>
      <c r="D239" s="44">
        <f t="shared" si="34"/>
        <v>11206</v>
      </c>
      <c r="E239" s="44">
        <f t="shared" si="34"/>
        <v>11318</v>
      </c>
      <c r="F239" s="44">
        <f t="shared" si="34"/>
        <v>11318</v>
      </c>
    </row>
    <row r="240" spans="1:6" s="6" customFormat="1" ht="15" x14ac:dyDescent="0.2">
      <c r="A240" s="72" t="s">
        <v>1118</v>
      </c>
      <c r="B240" s="27" t="s">
        <v>996</v>
      </c>
      <c r="C240" s="14">
        <v>610</v>
      </c>
      <c r="D240" s="44">
        <v>11206</v>
      </c>
      <c r="E240" s="44">
        <v>11318</v>
      </c>
      <c r="F240" s="44">
        <v>11318</v>
      </c>
    </row>
    <row r="241" spans="1:6" s="10" customFormat="1" ht="42.75" x14ac:dyDescent="0.2">
      <c r="A241" s="70" t="s">
        <v>945</v>
      </c>
      <c r="B241" s="45" t="s">
        <v>944</v>
      </c>
      <c r="C241" s="33"/>
      <c r="D241" s="55">
        <f>SUM(D242,D255,D265,D272,D277)</f>
        <v>25267.785999999996</v>
      </c>
      <c r="E241" s="55">
        <f>SUM(E242,E255,E265,E272)</f>
        <v>8410</v>
      </c>
      <c r="F241" s="55">
        <f>SUM(F242,F255,F265,F272)</f>
        <v>8410</v>
      </c>
    </row>
    <row r="242" spans="1:6" s="10" customFormat="1" ht="30" x14ac:dyDescent="0.2">
      <c r="A242" s="28" t="s">
        <v>947</v>
      </c>
      <c r="B242" s="27" t="s">
        <v>946</v>
      </c>
      <c r="C242" s="14"/>
      <c r="D242" s="44">
        <f>SUM(D243,D250,D247)</f>
        <v>17225.47</v>
      </c>
      <c r="E242" s="44">
        <f t="shared" ref="E242:F242" si="35">SUM(E243,E250,E247)</f>
        <v>7448</v>
      </c>
      <c r="F242" s="44">
        <f t="shared" si="35"/>
        <v>7448</v>
      </c>
    </row>
    <row r="243" spans="1:6" ht="90" x14ac:dyDescent="0.2">
      <c r="A243" s="28" t="s">
        <v>950</v>
      </c>
      <c r="B243" s="27" t="s">
        <v>948</v>
      </c>
      <c r="C243" s="14"/>
      <c r="D243" s="44">
        <f>SUM(D244:D246)</f>
        <v>951.71</v>
      </c>
      <c r="E243" s="44">
        <f>SUM(E244:E246)</f>
        <v>864</v>
      </c>
      <c r="F243" s="44">
        <f>SUM(F244:F246)</f>
        <v>864</v>
      </c>
    </row>
    <row r="244" spans="1:6" ht="30" x14ac:dyDescent="0.2">
      <c r="A244" s="28" t="s">
        <v>1220</v>
      </c>
      <c r="B244" s="27" t="s">
        <v>948</v>
      </c>
      <c r="C244" s="14">
        <v>120</v>
      </c>
      <c r="D244" s="44">
        <v>23.23</v>
      </c>
      <c r="E244" s="44">
        <v>27</v>
      </c>
      <c r="F244" s="44">
        <v>27</v>
      </c>
    </row>
    <row r="245" spans="1:6" ht="30" x14ac:dyDescent="0.2">
      <c r="A245" s="66" t="s">
        <v>1113</v>
      </c>
      <c r="B245" s="27" t="s">
        <v>948</v>
      </c>
      <c r="C245" s="14">
        <v>240</v>
      </c>
      <c r="D245" s="44">
        <v>712.55</v>
      </c>
      <c r="E245" s="44">
        <v>627</v>
      </c>
      <c r="F245" s="44">
        <v>627</v>
      </c>
    </row>
    <row r="246" spans="1:6" ht="45" x14ac:dyDescent="0.2">
      <c r="A246" s="72" t="s">
        <v>1119</v>
      </c>
      <c r="B246" s="27" t="s">
        <v>948</v>
      </c>
      <c r="C246" s="14">
        <v>850</v>
      </c>
      <c r="D246" s="44">
        <v>215.93</v>
      </c>
      <c r="E246" s="44">
        <v>210</v>
      </c>
      <c r="F246" s="44">
        <v>210</v>
      </c>
    </row>
    <row r="247" spans="1:6" ht="90" x14ac:dyDescent="0.2">
      <c r="A247" s="72" t="s">
        <v>1222</v>
      </c>
      <c r="B247" s="27" t="s">
        <v>1221</v>
      </c>
      <c r="C247" s="14"/>
      <c r="D247" s="44">
        <f>SUM(D248:D249)</f>
        <v>154.05000000000001</v>
      </c>
      <c r="E247" s="44">
        <f>SUM(E248:E249)</f>
        <v>0</v>
      </c>
      <c r="F247" s="44">
        <f>SUM(F248:F249)</f>
        <v>0</v>
      </c>
    </row>
    <row r="248" spans="1:6" ht="30" x14ac:dyDescent="0.2">
      <c r="A248" s="28" t="s">
        <v>1220</v>
      </c>
      <c r="B248" s="27" t="s">
        <v>1221</v>
      </c>
      <c r="C248" s="14">
        <v>120</v>
      </c>
      <c r="D248" s="44">
        <v>69.599999999999994</v>
      </c>
      <c r="E248" s="44">
        <v>0</v>
      </c>
      <c r="F248" s="44">
        <v>0</v>
      </c>
    </row>
    <row r="249" spans="1:6" ht="30" x14ac:dyDescent="0.2">
      <c r="A249" s="28" t="s">
        <v>1215</v>
      </c>
      <c r="B249" s="27" t="s">
        <v>1221</v>
      </c>
      <c r="C249" s="14">
        <v>240</v>
      </c>
      <c r="D249" s="44">
        <v>84.45</v>
      </c>
      <c r="E249" s="44">
        <v>0</v>
      </c>
      <c r="F249" s="44">
        <v>0</v>
      </c>
    </row>
    <row r="250" spans="1:6" ht="90" x14ac:dyDescent="0.2">
      <c r="A250" s="28" t="s">
        <v>951</v>
      </c>
      <c r="B250" s="27" t="s">
        <v>949</v>
      </c>
      <c r="C250" s="14"/>
      <c r="D250" s="44">
        <f>SUM(D251:D254)</f>
        <v>16119.710000000001</v>
      </c>
      <c r="E250" s="44">
        <f>SUM(E251:E254)</f>
        <v>6584</v>
      </c>
      <c r="F250" s="44">
        <f>SUM(F251:F254)</f>
        <v>6584</v>
      </c>
    </row>
    <row r="251" spans="1:6" x14ac:dyDescent="0.2">
      <c r="A251" s="66" t="s">
        <v>1112</v>
      </c>
      <c r="B251" s="27" t="s">
        <v>949</v>
      </c>
      <c r="C251" s="14">
        <v>110</v>
      </c>
      <c r="D251" s="44">
        <v>5963.8</v>
      </c>
      <c r="E251" s="44">
        <v>5819</v>
      </c>
      <c r="F251" s="44">
        <v>5819</v>
      </c>
    </row>
    <row r="252" spans="1:6" ht="30" x14ac:dyDescent="0.2">
      <c r="A252" s="66" t="s">
        <v>1220</v>
      </c>
      <c r="B252" s="27" t="s">
        <v>949</v>
      </c>
      <c r="C252" s="14">
        <v>120</v>
      </c>
      <c r="D252" s="44">
        <v>0.4</v>
      </c>
      <c r="E252" s="44">
        <v>0</v>
      </c>
      <c r="F252" s="44">
        <v>0</v>
      </c>
    </row>
    <row r="253" spans="1:6" ht="30" x14ac:dyDescent="0.2">
      <c r="A253" s="66" t="s">
        <v>1113</v>
      </c>
      <c r="B253" s="27" t="s">
        <v>949</v>
      </c>
      <c r="C253" s="14">
        <v>240</v>
      </c>
      <c r="D253" s="44">
        <v>9921.66</v>
      </c>
      <c r="E253" s="44">
        <v>740</v>
      </c>
      <c r="F253" s="44">
        <v>740</v>
      </c>
    </row>
    <row r="254" spans="1:6" ht="45" x14ac:dyDescent="0.2">
      <c r="A254" s="72" t="s">
        <v>1119</v>
      </c>
      <c r="B254" s="27" t="s">
        <v>949</v>
      </c>
      <c r="C254" s="14">
        <v>850</v>
      </c>
      <c r="D254" s="44">
        <v>233.85</v>
      </c>
      <c r="E254" s="44">
        <v>25</v>
      </c>
      <c r="F254" s="44">
        <v>25</v>
      </c>
    </row>
    <row r="255" spans="1:6" s="10" customFormat="1" ht="15.75" x14ac:dyDescent="0.2">
      <c r="A255" s="28" t="s">
        <v>953</v>
      </c>
      <c r="B255" s="27" t="s">
        <v>952</v>
      </c>
      <c r="C255" s="14"/>
      <c r="D255" s="44">
        <f>SUM(D256,D259,D261)</f>
        <v>6701.8059999999987</v>
      </c>
      <c r="E255" s="44">
        <f>SUM(E256,E259,E261)</f>
        <v>616</v>
      </c>
      <c r="F255" s="44">
        <f>SUM(F256,F259,F261)</f>
        <v>616</v>
      </c>
    </row>
    <row r="256" spans="1:6" ht="75" x14ac:dyDescent="0.2">
      <c r="A256" s="28" t="s">
        <v>957</v>
      </c>
      <c r="B256" s="27" t="s">
        <v>954</v>
      </c>
      <c r="C256" s="14"/>
      <c r="D256" s="44">
        <f>SUM(D257:D258)</f>
        <v>1188.08</v>
      </c>
      <c r="E256" s="44">
        <f>SUM(E257:E258)</f>
        <v>316</v>
      </c>
      <c r="F256" s="44">
        <f>SUM(F257:F258)</f>
        <v>316</v>
      </c>
    </row>
    <row r="257" spans="1:6" ht="30" x14ac:dyDescent="0.2">
      <c r="A257" s="66" t="s">
        <v>1113</v>
      </c>
      <c r="B257" s="27" t="s">
        <v>954</v>
      </c>
      <c r="C257" s="14">
        <v>240</v>
      </c>
      <c r="D257" s="44">
        <v>488.08</v>
      </c>
      <c r="E257" s="44">
        <v>30</v>
      </c>
      <c r="F257" s="44">
        <v>30</v>
      </c>
    </row>
    <row r="258" spans="1:6" x14ac:dyDescent="0.2">
      <c r="A258" s="72" t="s">
        <v>1120</v>
      </c>
      <c r="B258" s="27" t="s">
        <v>954</v>
      </c>
      <c r="C258" s="14">
        <v>620</v>
      </c>
      <c r="D258" s="44">
        <v>700</v>
      </c>
      <c r="E258" s="44">
        <v>286</v>
      </c>
      <c r="F258" s="44">
        <v>286</v>
      </c>
    </row>
    <row r="259" spans="1:6" ht="75" x14ac:dyDescent="0.2">
      <c r="A259" s="28" t="s">
        <v>956</v>
      </c>
      <c r="B259" s="27" t="s">
        <v>955</v>
      </c>
      <c r="C259" s="14"/>
      <c r="D259" s="44">
        <f>SUM(D260)</f>
        <v>140.63999999999999</v>
      </c>
      <c r="E259" s="44">
        <f>SUM(E260)</f>
        <v>50</v>
      </c>
      <c r="F259" s="44">
        <f>SUM(F260)</f>
        <v>50</v>
      </c>
    </row>
    <row r="260" spans="1:6" ht="30" x14ac:dyDescent="0.2">
      <c r="A260" s="66" t="s">
        <v>1113</v>
      </c>
      <c r="B260" s="27" t="s">
        <v>955</v>
      </c>
      <c r="C260" s="14">
        <v>240</v>
      </c>
      <c r="D260" s="44">
        <v>140.63999999999999</v>
      </c>
      <c r="E260" s="44">
        <v>50</v>
      </c>
      <c r="F260" s="44">
        <v>50</v>
      </c>
    </row>
    <row r="261" spans="1:6" ht="75" x14ac:dyDescent="0.2">
      <c r="A261" s="28" t="s">
        <v>958</v>
      </c>
      <c r="B261" s="27" t="s">
        <v>943</v>
      </c>
      <c r="C261" s="14"/>
      <c r="D261" s="44">
        <f>SUM(D262:D264)</f>
        <v>5373.0859999999993</v>
      </c>
      <c r="E261" s="44">
        <f>SUM(E262:E264)</f>
        <v>250</v>
      </c>
      <c r="F261" s="44">
        <f>SUM(F262:F264)</f>
        <v>250</v>
      </c>
    </row>
    <row r="262" spans="1:6" ht="30" x14ac:dyDescent="0.2">
      <c r="A262" s="66" t="s">
        <v>1113</v>
      </c>
      <c r="B262" s="27" t="s">
        <v>943</v>
      </c>
      <c r="C262" s="14">
        <v>240</v>
      </c>
      <c r="D262" s="85">
        <v>5323.1859999999997</v>
      </c>
      <c r="E262" s="85">
        <v>250</v>
      </c>
      <c r="F262" s="85">
        <v>250</v>
      </c>
    </row>
    <row r="263" spans="1:6" ht="45" x14ac:dyDescent="0.2">
      <c r="A263" s="28" t="s">
        <v>1223</v>
      </c>
      <c r="B263" s="27" t="s">
        <v>943</v>
      </c>
      <c r="C263" s="14">
        <v>630</v>
      </c>
      <c r="D263" s="44">
        <v>30</v>
      </c>
      <c r="E263" s="44">
        <v>0</v>
      </c>
      <c r="F263" s="44">
        <v>0</v>
      </c>
    </row>
    <row r="264" spans="1:6" x14ac:dyDescent="0.2">
      <c r="A264" s="28" t="s">
        <v>1224</v>
      </c>
      <c r="B264" s="27" t="s">
        <v>943</v>
      </c>
      <c r="C264" s="14">
        <v>830</v>
      </c>
      <c r="D264" s="44">
        <v>19.899999999999999</v>
      </c>
      <c r="E264" s="44">
        <v>0</v>
      </c>
      <c r="F264" s="44">
        <v>0</v>
      </c>
    </row>
    <row r="265" spans="1:6" s="10" customFormat="1" ht="30" x14ac:dyDescent="0.2">
      <c r="A265" s="28" t="s">
        <v>1008</v>
      </c>
      <c r="B265" s="27" t="s">
        <v>942</v>
      </c>
      <c r="C265" s="14"/>
      <c r="D265" s="44">
        <f>SUM(D266,D269)</f>
        <v>890.51</v>
      </c>
      <c r="E265" s="44">
        <f>SUM(E266,E269)</f>
        <v>346</v>
      </c>
      <c r="F265" s="44">
        <f>SUM(F266,F269)</f>
        <v>346</v>
      </c>
    </row>
    <row r="266" spans="1:6" ht="75" x14ac:dyDescent="0.2">
      <c r="A266" s="28" t="s">
        <v>1010</v>
      </c>
      <c r="B266" s="27" t="s">
        <v>959</v>
      </c>
      <c r="C266" s="14"/>
      <c r="D266" s="44">
        <f>SUM(D267:D268)</f>
        <v>151.72999999999999</v>
      </c>
      <c r="E266" s="44">
        <f>SUM(E267:E268)</f>
        <v>14</v>
      </c>
      <c r="F266" s="44">
        <f>SUM(F267:F268)</f>
        <v>14</v>
      </c>
    </row>
    <row r="267" spans="1:6" ht="30" x14ac:dyDescent="0.2">
      <c r="A267" s="62" t="s">
        <v>1113</v>
      </c>
      <c r="B267" s="27" t="s">
        <v>959</v>
      </c>
      <c r="C267" s="14">
        <v>240</v>
      </c>
      <c r="D267" s="44">
        <v>151.63</v>
      </c>
      <c r="E267" s="44">
        <v>13.9</v>
      </c>
      <c r="F267" s="44">
        <v>13.9</v>
      </c>
    </row>
    <row r="268" spans="1:6" x14ac:dyDescent="0.2">
      <c r="A268" s="28" t="s">
        <v>1216</v>
      </c>
      <c r="B268" s="27" t="s">
        <v>959</v>
      </c>
      <c r="C268" s="14">
        <v>850</v>
      </c>
      <c r="D268" s="44">
        <v>0.1</v>
      </c>
      <c r="E268" s="44">
        <v>0.1</v>
      </c>
      <c r="F268" s="44">
        <v>0.1</v>
      </c>
    </row>
    <row r="269" spans="1:6" ht="90" x14ac:dyDescent="0.2">
      <c r="A269" s="28" t="s">
        <v>1009</v>
      </c>
      <c r="B269" s="27" t="s">
        <v>960</v>
      </c>
      <c r="C269" s="14"/>
      <c r="D269" s="44">
        <f>SUM(D270:D271)</f>
        <v>738.78</v>
      </c>
      <c r="E269" s="44">
        <f>SUM(E270:E271)</f>
        <v>332</v>
      </c>
      <c r="F269" s="44">
        <f>SUM(F270:F271)</f>
        <v>332</v>
      </c>
    </row>
    <row r="270" spans="1:6" ht="30" x14ac:dyDescent="0.2">
      <c r="A270" s="66" t="s">
        <v>1113</v>
      </c>
      <c r="B270" s="27" t="s">
        <v>960</v>
      </c>
      <c r="C270" s="14">
        <v>240</v>
      </c>
      <c r="D270" s="44">
        <v>602.28</v>
      </c>
      <c r="E270" s="44">
        <v>292</v>
      </c>
      <c r="F270" s="44">
        <v>292</v>
      </c>
    </row>
    <row r="271" spans="1:6" x14ac:dyDescent="0.2">
      <c r="A271" s="28" t="s">
        <v>1216</v>
      </c>
      <c r="B271" s="27" t="s">
        <v>960</v>
      </c>
      <c r="C271" s="14">
        <v>850</v>
      </c>
      <c r="D271" s="44">
        <v>136.5</v>
      </c>
      <c r="E271" s="44">
        <v>40</v>
      </c>
      <c r="F271" s="44">
        <v>40</v>
      </c>
    </row>
    <row r="272" spans="1:6" x14ac:dyDescent="0.2">
      <c r="A272" s="28" t="s">
        <v>1165</v>
      </c>
      <c r="B272" s="27" t="s">
        <v>1160</v>
      </c>
      <c r="C272" s="14"/>
      <c r="D272" s="44">
        <f>SUM(D273,D275)</f>
        <v>160</v>
      </c>
      <c r="E272" s="44">
        <f>SUM(E273,E275)</f>
        <v>0</v>
      </c>
      <c r="F272" s="44">
        <f>SUM(F273,F275)</f>
        <v>0</v>
      </c>
    </row>
    <row r="273" spans="1:6" ht="60" x14ac:dyDescent="0.2">
      <c r="A273" s="28" t="s">
        <v>1318</v>
      </c>
      <c r="B273" s="27" t="s">
        <v>1167</v>
      </c>
      <c r="C273" s="14"/>
      <c r="D273" s="44">
        <f>SUM(D274)</f>
        <v>100</v>
      </c>
      <c r="E273" s="44">
        <f>SUM(E274)</f>
        <v>0</v>
      </c>
      <c r="F273" s="44">
        <f>SUM(F274)</f>
        <v>0</v>
      </c>
    </row>
    <row r="274" spans="1:6" ht="30" x14ac:dyDescent="0.2">
      <c r="A274" s="62" t="s">
        <v>1113</v>
      </c>
      <c r="B274" s="27" t="s">
        <v>1167</v>
      </c>
      <c r="C274" s="14">
        <v>240</v>
      </c>
      <c r="D274" s="44">
        <v>100</v>
      </c>
      <c r="E274" s="44">
        <v>0</v>
      </c>
      <c r="F274" s="44">
        <v>0</v>
      </c>
    </row>
    <row r="275" spans="1:6" ht="75" x14ac:dyDescent="0.2">
      <c r="A275" s="28" t="s">
        <v>1166</v>
      </c>
      <c r="B275" s="27" t="s">
        <v>1168</v>
      </c>
      <c r="C275" s="14"/>
      <c r="D275" s="44">
        <f>SUM(D276)</f>
        <v>60</v>
      </c>
      <c r="E275" s="44">
        <f>SUM(E276)</f>
        <v>0</v>
      </c>
      <c r="F275" s="44">
        <f>SUM(F276)</f>
        <v>0</v>
      </c>
    </row>
    <row r="276" spans="1:6" ht="30" x14ac:dyDescent="0.2">
      <c r="A276" s="66" t="s">
        <v>1113</v>
      </c>
      <c r="B276" s="27" t="s">
        <v>1168</v>
      </c>
      <c r="C276" s="14">
        <v>240</v>
      </c>
      <c r="D276" s="44">
        <v>60</v>
      </c>
      <c r="E276" s="44">
        <v>0</v>
      </c>
      <c r="F276" s="44">
        <v>0</v>
      </c>
    </row>
    <row r="277" spans="1:6" ht="30" x14ac:dyDescent="0.2">
      <c r="A277" s="84" t="s">
        <v>1319</v>
      </c>
      <c r="B277" s="27" t="s">
        <v>1321</v>
      </c>
      <c r="C277" s="14"/>
      <c r="D277" s="44">
        <f>SUM(D278)</f>
        <v>290</v>
      </c>
      <c r="E277" s="44">
        <f t="shared" ref="E277:F278" si="36">SUM(E278)</f>
        <v>0</v>
      </c>
      <c r="F277" s="44">
        <f t="shared" si="36"/>
        <v>0</v>
      </c>
    </row>
    <row r="278" spans="1:6" ht="45" x14ac:dyDescent="0.2">
      <c r="A278" s="84" t="s">
        <v>1320</v>
      </c>
      <c r="B278" s="27" t="s">
        <v>1322</v>
      </c>
      <c r="C278" s="14"/>
      <c r="D278" s="44">
        <f>SUM(D279)</f>
        <v>290</v>
      </c>
      <c r="E278" s="44">
        <f t="shared" si="36"/>
        <v>0</v>
      </c>
      <c r="F278" s="44">
        <f t="shared" si="36"/>
        <v>0</v>
      </c>
    </row>
    <row r="279" spans="1:6" ht="30" x14ac:dyDescent="0.2">
      <c r="A279" s="66" t="s">
        <v>1113</v>
      </c>
      <c r="B279" s="27" t="s">
        <v>1322</v>
      </c>
      <c r="C279" s="14">
        <v>240</v>
      </c>
      <c r="D279" s="44">
        <v>290</v>
      </c>
      <c r="E279" s="44">
        <v>0</v>
      </c>
      <c r="F279" s="44">
        <v>0</v>
      </c>
    </row>
    <row r="280" spans="1:6" ht="42.75" x14ac:dyDescent="0.2">
      <c r="A280" s="70" t="s">
        <v>962</v>
      </c>
      <c r="B280" s="45" t="s">
        <v>961</v>
      </c>
      <c r="C280" s="33"/>
      <c r="D280" s="55">
        <f>SUM(D281,D287)</f>
        <v>381.53</v>
      </c>
      <c r="E280" s="55">
        <f>SUM(E281,E287)</f>
        <v>269.3</v>
      </c>
      <c r="F280" s="55">
        <f>SUM(F281,F287)</f>
        <v>269.3</v>
      </c>
    </row>
    <row r="281" spans="1:6" ht="60" x14ac:dyDescent="0.2">
      <c r="A281" s="28" t="s">
        <v>966</v>
      </c>
      <c r="B281" s="27" t="s">
        <v>963</v>
      </c>
      <c r="C281" s="14"/>
      <c r="D281" s="44">
        <f>SUM(D282,D285)</f>
        <v>224.7</v>
      </c>
      <c r="E281" s="44">
        <f>SUM(E282,E285)</f>
        <v>189.3</v>
      </c>
      <c r="F281" s="44">
        <f>SUM(F282,F285)</f>
        <v>189.3</v>
      </c>
    </row>
    <row r="282" spans="1:6" ht="75" x14ac:dyDescent="0.2">
      <c r="A282" s="28" t="s">
        <v>967</v>
      </c>
      <c r="B282" s="27" t="s">
        <v>965</v>
      </c>
      <c r="C282" s="14"/>
      <c r="D282" s="44">
        <f>SUM(D283:D284)</f>
        <v>80</v>
      </c>
      <c r="E282" s="44">
        <f>SUM(E283:E284)</f>
        <v>80</v>
      </c>
      <c r="F282" s="44">
        <f>SUM(F283:F284)</f>
        <v>80</v>
      </c>
    </row>
    <row r="283" spans="1:6" ht="30" x14ac:dyDescent="0.2">
      <c r="A283" s="66" t="s">
        <v>1113</v>
      </c>
      <c r="B283" s="27" t="s">
        <v>965</v>
      </c>
      <c r="C283" s="14">
        <v>240</v>
      </c>
      <c r="D283" s="44">
        <v>20</v>
      </c>
      <c r="E283" s="44">
        <v>20</v>
      </c>
      <c r="F283" s="44">
        <v>20</v>
      </c>
    </row>
    <row r="284" spans="1:6" x14ac:dyDescent="0.2">
      <c r="A284" s="28" t="s">
        <v>1118</v>
      </c>
      <c r="B284" s="27" t="s">
        <v>965</v>
      </c>
      <c r="C284" s="14">
        <v>610</v>
      </c>
      <c r="D284" s="44">
        <v>60</v>
      </c>
      <c r="E284" s="44">
        <v>60</v>
      </c>
      <c r="F284" s="44">
        <v>60</v>
      </c>
    </row>
    <row r="285" spans="1:6" ht="90" x14ac:dyDescent="0.2">
      <c r="A285" s="29" t="s">
        <v>1161</v>
      </c>
      <c r="B285" s="27" t="s">
        <v>1162</v>
      </c>
      <c r="C285" s="14"/>
      <c r="D285" s="44">
        <f>SUM(D286)</f>
        <v>144.69999999999999</v>
      </c>
      <c r="E285" s="44">
        <f>SUM(E286)</f>
        <v>109.3</v>
      </c>
      <c r="F285" s="44">
        <f>SUM(F286)</f>
        <v>109.3</v>
      </c>
    </row>
    <row r="286" spans="1:6" x14ac:dyDescent="0.2">
      <c r="A286" s="72" t="s">
        <v>1118</v>
      </c>
      <c r="B286" s="27" t="s">
        <v>1162</v>
      </c>
      <c r="C286" s="14">
        <v>610</v>
      </c>
      <c r="D286" s="44">
        <v>144.69999999999999</v>
      </c>
      <c r="E286" s="44">
        <v>109.3</v>
      </c>
      <c r="F286" s="44">
        <v>109.3</v>
      </c>
    </row>
    <row r="287" spans="1:6" ht="60" x14ac:dyDescent="0.2">
      <c r="A287" s="28" t="s">
        <v>968</v>
      </c>
      <c r="B287" s="27" t="s">
        <v>964</v>
      </c>
      <c r="C287" s="14"/>
      <c r="D287" s="44">
        <f t="shared" ref="D287:F287" si="37">SUM(D288)</f>
        <v>156.82999999999998</v>
      </c>
      <c r="E287" s="44">
        <f t="shared" si="37"/>
        <v>80</v>
      </c>
      <c r="F287" s="44">
        <f t="shared" si="37"/>
        <v>80</v>
      </c>
    </row>
    <row r="288" spans="1:6" ht="75" x14ac:dyDescent="0.2">
      <c r="A288" s="28" t="s">
        <v>970</v>
      </c>
      <c r="B288" s="27" t="s">
        <v>969</v>
      </c>
      <c r="C288" s="14"/>
      <c r="D288" s="44">
        <f>SUM(D289:D290)</f>
        <v>156.82999999999998</v>
      </c>
      <c r="E288" s="44">
        <f t="shared" ref="E288:F288" si="38">SUM(E289:E290)</f>
        <v>80</v>
      </c>
      <c r="F288" s="44">
        <f t="shared" si="38"/>
        <v>80</v>
      </c>
    </row>
    <row r="289" spans="1:6" ht="30" x14ac:dyDescent="0.2">
      <c r="A289" s="66" t="s">
        <v>1113</v>
      </c>
      <c r="B289" s="27" t="s">
        <v>969</v>
      </c>
      <c r="C289" s="14">
        <v>240</v>
      </c>
      <c r="D289" s="44">
        <v>117.97</v>
      </c>
      <c r="E289" s="44">
        <v>80</v>
      </c>
      <c r="F289" s="44">
        <v>80</v>
      </c>
    </row>
    <row r="290" spans="1:6" x14ac:dyDescent="0.2">
      <c r="A290" s="77" t="s">
        <v>1118</v>
      </c>
      <c r="B290" s="27" t="s">
        <v>969</v>
      </c>
      <c r="C290" s="14">
        <v>610</v>
      </c>
      <c r="D290" s="44">
        <v>38.86</v>
      </c>
      <c r="E290" s="44">
        <v>0</v>
      </c>
      <c r="F290" s="44">
        <v>0</v>
      </c>
    </row>
    <row r="291" spans="1:6" ht="42.75" x14ac:dyDescent="0.2">
      <c r="A291" s="81" t="s">
        <v>1278</v>
      </c>
      <c r="B291" s="45" t="s">
        <v>1279</v>
      </c>
      <c r="C291" s="33"/>
      <c r="D291" s="86">
        <f>SUM(D292)</f>
        <v>350</v>
      </c>
      <c r="E291" s="86">
        <f t="shared" ref="E291:F292" si="39">SUM(E292)</f>
        <v>350</v>
      </c>
      <c r="F291" s="86">
        <f t="shared" si="39"/>
        <v>350</v>
      </c>
    </row>
    <row r="292" spans="1:6" ht="45" x14ac:dyDescent="0.2">
      <c r="A292" s="82" t="s">
        <v>1280</v>
      </c>
      <c r="B292" s="27" t="s">
        <v>1313</v>
      </c>
      <c r="C292" s="14"/>
      <c r="D292" s="44">
        <f>SUM(D293)</f>
        <v>350</v>
      </c>
      <c r="E292" s="44">
        <f t="shared" si="39"/>
        <v>350</v>
      </c>
      <c r="F292" s="44">
        <f t="shared" si="39"/>
        <v>350</v>
      </c>
    </row>
    <row r="293" spans="1:6" ht="30" x14ac:dyDescent="0.2">
      <c r="A293" s="82" t="s">
        <v>1113</v>
      </c>
      <c r="B293" s="27" t="s">
        <v>1313</v>
      </c>
      <c r="C293" s="14">
        <v>240</v>
      </c>
      <c r="D293" s="44">
        <v>350</v>
      </c>
      <c r="E293" s="44">
        <v>350</v>
      </c>
      <c r="F293" s="44">
        <v>350</v>
      </c>
    </row>
    <row r="294" spans="1:6" ht="42.75" x14ac:dyDescent="0.2">
      <c r="A294" s="73" t="s">
        <v>1252</v>
      </c>
      <c r="B294" s="47" t="s">
        <v>1129</v>
      </c>
      <c r="C294" s="48"/>
      <c r="D294" s="56">
        <f>SUM(D295+D300+D307+D314)</f>
        <v>25744.1</v>
      </c>
      <c r="E294" s="56">
        <f t="shared" ref="E294:F294" si="40">SUM(E295+E300+E307+E314)</f>
        <v>13717.5</v>
      </c>
      <c r="F294" s="56">
        <f t="shared" si="40"/>
        <v>13953.5</v>
      </c>
    </row>
    <row r="295" spans="1:6" ht="60" x14ac:dyDescent="0.2">
      <c r="A295" s="29" t="s">
        <v>1228</v>
      </c>
      <c r="B295" s="27" t="s">
        <v>1227</v>
      </c>
      <c r="C295" s="14"/>
      <c r="D295" s="76">
        <f>SUM(D296+D298)</f>
        <v>5062</v>
      </c>
      <c r="E295" s="76">
        <f t="shared" ref="E295:F295" si="41">SUM(E296+E298)</f>
        <v>5023.5</v>
      </c>
      <c r="F295" s="76">
        <f t="shared" si="41"/>
        <v>5023.5</v>
      </c>
    </row>
    <row r="296" spans="1:6" ht="90" x14ac:dyDescent="0.2">
      <c r="A296" s="77" t="s">
        <v>1300</v>
      </c>
      <c r="B296" s="27" t="s">
        <v>1301</v>
      </c>
      <c r="C296" s="14"/>
      <c r="D296" s="76">
        <f t="shared" ref="D296:F296" si="42">SUM(D297)</f>
        <v>100</v>
      </c>
      <c r="E296" s="76">
        <f t="shared" si="42"/>
        <v>0</v>
      </c>
      <c r="F296" s="76">
        <f t="shared" si="42"/>
        <v>0</v>
      </c>
    </row>
    <row r="297" spans="1:6" ht="30" x14ac:dyDescent="0.2">
      <c r="A297" s="77" t="s">
        <v>1111</v>
      </c>
      <c r="B297" s="27" t="s">
        <v>1301</v>
      </c>
      <c r="C297" s="14">
        <v>320</v>
      </c>
      <c r="D297" s="76">
        <v>100</v>
      </c>
      <c r="E297" s="76">
        <v>0</v>
      </c>
      <c r="F297" s="76">
        <v>0</v>
      </c>
    </row>
    <row r="298" spans="1:6" ht="75" x14ac:dyDescent="0.2">
      <c r="A298" s="19" t="s">
        <v>1226</v>
      </c>
      <c r="B298" s="27" t="s">
        <v>1225</v>
      </c>
      <c r="C298" s="14"/>
      <c r="D298" s="44">
        <f t="shared" ref="D298:F298" si="43">SUM(D299)</f>
        <v>4962</v>
      </c>
      <c r="E298" s="44">
        <f t="shared" si="43"/>
        <v>5023.5</v>
      </c>
      <c r="F298" s="44">
        <f t="shared" si="43"/>
        <v>5023.5</v>
      </c>
    </row>
    <row r="299" spans="1:6" ht="30" x14ac:dyDescent="0.2">
      <c r="A299" s="28" t="s">
        <v>1111</v>
      </c>
      <c r="B299" s="27" t="s">
        <v>1225</v>
      </c>
      <c r="C299" s="14">
        <v>320</v>
      </c>
      <c r="D299" s="44">
        <v>4962</v>
      </c>
      <c r="E299" s="44">
        <v>5023.5</v>
      </c>
      <c r="F299" s="44">
        <v>5023.5</v>
      </c>
    </row>
    <row r="300" spans="1:6" ht="60" x14ac:dyDescent="0.2">
      <c r="A300" s="28" t="s">
        <v>1229</v>
      </c>
      <c r="B300" s="27" t="s">
        <v>1230</v>
      </c>
      <c r="C300" s="14"/>
      <c r="D300" s="44">
        <f>SUM(D301+D305+D303)</f>
        <v>11841</v>
      </c>
      <c r="E300" s="44">
        <f>SUM(E303+E305)</f>
        <v>0</v>
      </c>
      <c r="F300" s="44">
        <f>SUM(F303+F305)</f>
        <v>0</v>
      </c>
    </row>
    <row r="301" spans="1:6" ht="90" x14ac:dyDescent="0.2">
      <c r="A301" s="77" t="s">
        <v>1302</v>
      </c>
      <c r="B301" s="27" t="s">
        <v>1303</v>
      </c>
      <c r="C301" s="14"/>
      <c r="D301" s="44">
        <f>SUM(D302)</f>
        <v>339</v>
      </c>
      <c r="E301" s="44">
        <f>SUM(E302)</f>
        <v>0</v>
      </c>
      <c r="F301" s="44">
        <f>SUM(F302)</f>
        <v>0</v>
      </c>
    </row>
    <row r="302" spans="1:6" x14ac:dyDescent="0.2">
      <c r="A302" s="28" t="s">
        <v>1198</v>
      </c>
      <c r="B302" s="27" t="s">
        <v>1303</v>
      </c>
      <c r="C302" s="14">
        <v>410</v>
      </c>
      <c r="D302" s="44">
        <v>339</v>
      </c>
      <c r="E302" s="44">
        <v>0</v>
      </c>
      <c r="F302" s="44">
        <v>0</v>
      </c>
    </row>
    <row r="303" spans="1:6" ht="90" x14ac:dyDescent="0.2">
      <c r="A303" s="28" t="s">
        <v>1231</v>
      </c>
      <c r="B303" s="27" t="s">
        <v>1232</v>
      </c>
      <c r="C303" s="14"/>
      <c r="D303" s="44">
        <f>SUM(D304)</f>
        <v>4945.8599999999997</v>
      </c>
      <c r="E303" s="44">
        <f>SUM(E304)</f>
        <v>0</v>
      </c>
      <c r="F303" s="44">
        <f>SUM(F304)</f>
        <v>0</v>
      </c>
    </row>
    <row r="304" spans="1:6" x14ac:dyDescent="0.2">
      <c r="A304" s="28" t="s">
        <v>1198</v>
      </c>
      <c r="B304" s="27" t="s">
        <v>1232</v>
      </c>
      <c r="C304" s="14">
        <v>410</v>
      </c>
      <c r="D304" s="44">
        <v>4945.8599999999997</v>
      </c>
      <c r="E304" s="44">
        <v>0</v>
      </c>
      <c r="F304" s="44">
        <v>0</v>
      </c>
    </row>
    <row r="305" spans="1:6" ht="90" x14ac:dyDescent="0.2">
      <c r="A305" s="28" t="s">
        <v>1233</v>
      </c>
      <c r="B305" s="27" t="s">
        <v>1234</v>
      </c>
      <c r="C305" s="14"/>
      <c r="D305" s="44">
        <f>SUM(D306)</f>
        <v>6556.14</v>
      </c>
      <c r="E305" s="44">
        <f>SUM(E306)</f>
        <v>0</v>
      </c>
      <c r="F305" s="44">
        <f>SUM(F306)</f>
        <v>0</v>
      </c>
    </row>
    <row r="306" spans="1:6" x14ac:dyDescent="0.2">
      <c r="A306" s="28" t="s">
        <v>1198</v>
      </c>
      <c r="B306" s="27" t="s">
        <v>1234</v>
      </c>
      <c r="C306" s="14">
        <v>410</v>
      </c>
      <c r="D306" s="44">
        <v>6556.14</v>
      </c>
      <c r="E306" s="44">
        <v>0</v>
      </c>
      <c r="F306" s="44">
        <v>0</v>
      </c>
    </row>
    <row r="307" spans="1:6" ht="60" x14ac:dyDescent="0.2">
      <c r="A307" s="28" t="s">
        <v>1235</v>
      </c>
      <c r="B307" s="27" t="s">
        <v>1236</v>
      </c>
      <c r="C307" s="14"/>
      <c r="D307" s="44">
        <f>SUM(D310+D312+D308)</f>
        <v>8642</v>
      </c>
      <c r="E307" s="44">
        <f t="shared" ref="E307:F307" si="44">SUM(E310+E312+E308)</f>
        <v>8694</v>
      </c>
      <c r="F307" s="44">
        <f t="shared" si="44"/>
        <v>8930</v>
      </c>
    </row>
    <row r="308" spans="1:6" ht="90" x14ac:dyDescent="0.2">
      <c r="A308" s="84" t="s">
        <v>1323</v>
      </c>
      <c r="B308" s="27" t="s">
        <v>1324</v>
      </c>
      <c r="C308" s="14"/>
      <c r="D308" s="44">
        <f>SUM(D309)</f>
        <v>161</v>
      </c>
      <c r="E308" s="44">
        <f t="shared" ref="E308:F308" si="45">SUM(E309)</f>
        <v>0</v>
      </c>
      <c r="F308" s="44">
        <f t="shared" si="45"/>
        <v>0</v>
      </c>
    </row>
    <row r="309" spans="1:6" ht="30" x14ac:dyDescent="0.2">
      <c r="A309" s="28" t="s">
        <v>1111</v>
      </c>
      <c r="B309" s="27" t="s">
        <v>1324</v>
      </c>
      <c r="C309" s="14">
        <v>320</v>
      </c>
      <c r="D309" s="44">
        <v>161</v>
      </c>
      <c r="E309" s="44">
        <v>0</v>
      </c>
      <c r="F309" s="44">
        <v>0</v>
      </c>
    </row>
    <row r="310" spans="1:6" ht="105" x14ac:dyDescent="0.2">
      <c r="A310" s="28" t="s">
        <v>1237</v>
      </c>
      <c r="B310" s="27" t="s">
        <v>1238</v>
      </c>
      <c r="C310" s="14"/>
      <c r="D310" s="44">
        <f>SUM(D311)</f>
        <v>4491</v>
      </c>
      <c r="E310" s="44">
        <f>SUM(E311)</f>
        <v>4704</v>
      </c>
      <c r="F310" s="44">
        <f>SUM(F311)</f>
        <v>4940</v>
      </c>
    </row>
    <row r="311" spans="1:6" ht="30" x14ac:dyDescent="0.2">
      <c r="A311" s="28" t="s">
        <v>1111</v>
      </c>
      <c r="B311" s="27" t="s">
        <v>1238</v>
      </c>
      <c r="C311" s="14">
        <v>320</v>
      </c>
      <c r="D311" s="44">
        <v>4491</v>
      </c>
      <c r="E311" s="44">
        <v>4704</v>
      </c>
      <c r="F311" s="44">
        <v>4940</v>
      </c>
    </row>
    <row r="312" spans="1:6" ht="105" x14ac:dyDescent="0.2">
      <c r="A312" s="28" t="s">
        <v>1237</v>
      </c>
      <c r="B312" s="27" t="s">
        <v>1239</v>
      </c>
      <c r="C312" s="14"/>
      <c r="D312" s="44">
        <f>SUM(D313)</f>
        <v>3990</v>
      </c>
      <c r="E312" s="44">
        <f>SUM(E313)</f>
        <v>3990</v>
      </c>
      <c r="F312" s="44">
        <f>SUM(F313)</f>
        <v>3990</v>
      </c>
    </row>
    <row r="313" spans="1:6" ht="30" x14ac:dyDescent="0.2">
      <c r="A313" s="28" t="s">
        <v>1111</v>
      </c>
      <c r="B313" s="27" t="s">
        <v>1239</v>
      </c>
      <c r="C313" s="14">
        <v>320</v>
      </c>
      <c r="D313" s="44">
        <v>3990</v>
      </c>
      <c r="E313" s="44">
        <v>3990</v>
      </c>
      <c r="F313" s="44">
        <v>3990</v>
      </c>
    </row>
    <row r="314" spans="1:6" ht="60" x14ac:dyDescent="0.2">
      <c r="A314" s="77" t="s">
        <v>1304</v>
      </c>
      <c r="B314" s="27" t="s">
        <v>1305</v>
      </c>
      <c r="C314" s="14"/>
      <c r="D314" s="44">
        <f>SUM(D315)</f>
        <v>199.1</v>
      </c>
      <c r="E314" s="44">
        <f t="shared" ref="E314:F315" si="46">SUM(E315)</f>
        <v>0</v>
      </c>
      <c r="F314" s="44">
        <f t="shared" si="46"/>
        <v>0</v>
      </c>
    </row>
    <row r="315" spans="1:6" ht="90" x14ac:dyDescent="0.2">
      <c r="A315" s="77" t="s">
        <v>1306</v>
      </c>
      <c r="B315" s="27" t="s">
        <v>1307</v>
      </c>
      <c r="C315" s="79"/>
      <c r="D315" s="44">
        <f>SUM(D316)</f>
        <v>199.1</v>
      </c>
      <c r="E315" s="44">
        <f t="shared" si="46"/>
        <v>0</v>
      </c>
      <c r="F315" s="44">
        <f t="shared" si="46"/>
        <v>0</v>
      </c>
    </row>
    <row r="316" spans="1:6" ht="30" x14ac:dyDescent="0.2">
      <c r="A316" s="77" t="s">
        <v>1215</v>
      </c>
      <c r="B316" s="27" t="s">
        <v>1307</v>
      </c>
      <c r="C316" s="14">
        <v>240</v>
      </c>
      <c r="D316" s="44">
        <v>199.1</v>
      </c>
      <c r="E316" s="44">
        <v>0</v>
      </c>
      <c r="F316" s="44">
        <v>0</v>
      </c>
    </row>
    <row r="317" spans="1:6" ht="28.5" x14ac:dyDescent="0.2">
      <c r="A317" s="74" t="s">
        <v>1266</v>
      </c>
      <c r="B317" s="47" t="s">
        <v>1267</v>
      </c>
      <c r="C317" s="48"/>
      <c r="D317" s="56">
        <f>SUM(D318+D320+D322)</f>
        <v>1242.8</v>
      </c>
      <c r="E317" s="56">
        <f t="shared" ref="E317:F317" si="47">SUM(E318+E320+E322)</f>
        <v>0</v>
      </c>
      <c r="F317" s="56">
        <f t="shared" si="47"/>
        <v>0</v>
      </c>
    </row>
    <row r="318" spans="1:6" ht="30" x14ac:dyDescent="0.2">
      <c r="A318" s="77" t="s">
        <v>1308</v>
      </c>
      <c r="B318" s="27" t="s">
        <v>1309</v>
      </c>
      <c r="C318" s="80"/>
      <c r="D318" s="76">
        <f>SUM(D319)</f>
        <v>123.83</v>
      </c>
      <c r="E318" s="76">
        <f t="shared" ref="E318:F318" si="48">SUM(E319)</f>
        <v>0</v>
      </c>
      <c r="F318" s="76">
        <f t="shared" si="48"/>
        <v>0</v>
      </c>
    </row>
    <row r="319" spans="1:6" ht="30" x14ac:dyDescent="0.2">
      <c r="A319" s="77" t="s">
        <v>1111</v>
      </c>
      <c r="B319" s="27" t="s">
        <v>1309</v>
      </c>
      <c r="C319" s="80">
        <v>320</v>
      </c>
      <c r="D319" s="76">
        <v>123.83</v>
      </c>
      <c r="E319" s="76">
        <v>0</v>
      </c>
      <c r="F319" s="76">
        <v>0</v>
      </c>
    </row>
    <row r="320" spans="1:6" ht="45" x14ac:dyDescent="0.2">
      <c r="A320" s="28" t="s">
        <v>1262</v>
      </c>
      <c r="B320" s="27" t="s">
        <v>1263</v>
      </c>
      <c r="C320" s="14"/>
      <c r="D320" s="44">
        <f>SUM(D321)</f>
        <v>355.79</v>
      </c>
      <c r="E320" s="44">
        <f t="shared" ref="E320:F320" si="49">SUM(E321)</f>
        <v>0</v>
      </c>
      <c r="F320" s="44">
        <f t="shared" si="49"/>
        <v>0</v>
      </c>
    </row>
    <row r="321" spans="1:8" ht="30" x14ac:dyDescent="0.2">
      <c r="A321" s="28" t="s">
        <v>1111</v>
      </c>
      <c r="B321" s="27" t="s">
        <v>1263</v>
      </c>
      <c r="C321" s="14">
        <v>320</v>
      </c>
      <c r="D321" s="44">
        <v>355.79</v>
      </c>
      <c r="E321" s="44">
        <v>0</v>
      </c>
      <c r="F321" s="44">
        <v>0</v>
      </c>
    </row>
    <row r="322" spans="1:8" ht="45" x14ac:dyDescent="0.2">
      <c r="A322" s="28" t="s">
        <v>1264</v>
      </c>
      <c r="B322" s="27" t="s">
        <v>1265</v>
      </c>
      <c r="C322" s="14"/>
      <c r="D322" s="44">
        <f>SUM(D323)</f>
        <v>763.18</v>
      </c>
      <c r="E322" s="44">
        <f t="shared" ref="E322:F322" si="50">SUM(E323)</f>
        <v>0</v>
      </c>
      <c r="F322" s="59">
        <f t="shared" si="50"/>
        <v>0</v>
      </c>
      <c r="G322" s="60"/>
      <c r="H322" s="60"/>
    </row>
    <row r="323" spans="1:8" ht="30" x14ac:dyDescent="0.2">
      <c r="A323" s="28" t="s">
        <v>1111</v>
      </c>
      <c r="B323" s="27" t="s">
        <v>1265</v>
      </c>
      <c r="C323" s="14">
        <v>320</v>
      </c>
      <c r="D323" s="44">
        <v>763.18</v>
      </c>
      <c r="E323" s="44">
        <v>0</v>
      </c>
      <c r="F323" s="44">
        <v>0</v>
      </c>
    </row>
    <row r="324" spans="1:8" ht="71.25" x14ac:dyDescent="0.2">
      <c r="A324" s="70" t="s">
        <v>1240</v>
      </c>
      <c r="B324" s="45" t="s">
        <v>1241</v>
      </c>
      <c r="C324" s="33"/>
      <c r="D324" s="55">
        <f>SUM(D325+D327)</f>
        <v>7450</v>
      </c>
      <c r="E324" s="55">
        <f t="shared" ref="E324:F324" si="51">SUM(E327)</f>
        <v>0</v>
      </c>
      <c r="F324" s="55">
        <f t="shared" si="51"/>
        <v>0</v>
      </c>
    </row>
    <row r="325" spans="1:8" ht="60" x14ac:dyDescent="0.2">
      <c r="A325" s="28" t="s">
        <v>1268</v>
      </c>
      <c r="B325" s="27" t="s">
        <v>1269</v>
      </c>
      <c r="C325" s="14"/>
      <c r="D325" s="44">
        <f>D326</f>
        <v>400</v>
      </c>
      <c r="E325" s="44">
        <f t="shared" ref="E325:F325" si="52">SUM(E326)</f>
        <v>0</v>
      </c>
      <c r="F325" s="44">
        <f t="shared" si="52"/>
        <v>0</v>
      </c>
    </row>
    <row r="326" spans="1:8" x14ac:dyDescent="0.2">
      <c r="A326" s="28" t="s">
        <v>1198</v>
      </c>
      <c r="B326" s="27" t="s">
        <v>1269</v>
      </c>
      <c r="C326" s="14">
        <v>410</v>
      </c>
      <c r="D326" s="44">
        <v>400</v>
      </c>
      <c r="E326" s="44">
        <v>0</v>
      </c>
      <c r="F326" s="44">
        <v>0</v>
      </c>
    </row>
    <row r="327" spans="1:8" ht="150" x14ac:dyDescent="0.2">
      <c r="A327" s="28" t="s">
        <v>1242</v>
      </c>
      <c r="B327" s="27" t="s">
        <v>1243</v>
      </c>
      <c r="C327" s="14"/>
      <c r="D327" s="44">
        <f>SUM(D328)</f>
        <v>7050</v>
      </c>
      <c r="E327" s="44">
        <f t="shared" ref="E327:F327" si="53">SUM(E328)</f>
        <v>0</v>
      </c>
      <c r="F327" s="44">
        <f t="shared" si="53"/>
        <v>0</v>
      </c>
    </row>
    <row r="328" spans="1:8" x14ac:dyDescent="0.2">
      <c r="A328" s="28" t="s">
        <v>1198</v>
      </c>
      <c r="B328" s="27" t="s">
        <v>1243</v>
      </c>
      <c r="C328" s="14">
        <v>410</v>
      </c>
      <c r="D328" s="44">
        <v>7050</v>
      </c>
      <c r="E328" s="44">
        <v>0</v>
      </c>
      <c r="F328" s="44">
        <v>0</v>
      </c>
    </row>
    <row r="329" spans="1:8" x14ac:dyDescent="0.2">
      <c r="A329" s="70" t="s">
        <v>889</v>
      </c>
      <c r="B329" s="45" t="s">
        <v>888</v>
      </c>
      <c r="C329" s="33"/>
      <c r="D329" s="55">
        <f>SUM(D330,D332,D336,D338,D340,D342,D344,D347,D350,D352,D354,D358,D360,D362,D364,D367,D370,D372,D374,D377,D379,D382,D385,D388,D390,D393,D432,D396,D399,D402,D405,D409,D411,D413,D417,D420,D356,D423,D425,D427,D429,D434,D436,D438,D440,D443,D446,D448,D451,D454,D457,D460,D464,D466)</f>
        <v>216583.30179999999</v>
      </c>
      <c r="E329" s="55">
        <f t="shared" ref="E329:F329" si="54">SUM(E330,E332,E336,E338,E340,E342,E344,E347,E350,E352,E354,E358,E360,E362,E364,E367,E370,E372,E374,E377,E379,E382,E385,E388,E390,E393,E432,E396,E399,E402,E405,E409,E411,E413,E417,E420,E356,E423,E425,E427,E429,E434,E436,E438,E440,E443,E446,E448,E451,E454,E457,E460,E464,E466)</f>
        <v>186391.9</v>
      </c>
      <c r="F329" s="55">
        <f t="shared" si="54"/>
        <v>187856.3</v>
      </c>
    </row>
    <row r="330" spans="1:8" ht="30" x14ac:dyDescent="0.2">
      <c r="A330" s="28" t="s">
        <v>936</v>
      </c>
      <c r="B330" s="27" t="s">
        <v>894</v>
      </c>
      <c r="C330" s="14"/>
      <c r="D330" s="44">
        <f>SUM(D331)</f>
        <v>844.5</v>
      </c>
      <c r="E330" s="44">
        <f>SUM(E331)</f>
        <v>797</v>
      </c>
      <c r="F330" s="44">
        <f>SUM(F331)</f>
        <v>797</v>
      </c>
    </row>
    <row r="331" spans="1:8" s="10" customFormat="1" ht="30" x14ac:dyDescent="0.2">
      <c r="A331" s="66" t="s">
        <v>1117</v>
      </c>
      <c r="B331" s="27" t="s">
        <v>894</v>
      </c>
      <c r="C331" s="14">
        <v>120</v>
      </c>
      <c r="D331" s="57">
        <v>844.5</v>
      </c>
      <c r="E331" s="57">
        <v>797</v>
      </c>
      <c r="F331" s="57">
        <v>797</v>
      </c>
    </row>
    <row r="332" spans="1:8" ht="30" x14ac:dyDescent="0.2">
      <c r="A332" s="28" t="s">
        <v>939</v>
      </c>
      <c r="B332" s="27" t="s">
        <v>896</v>
      </c>
      <c r="C332" s="14"/>
      <c r="D332" s="44">
        <f>SUM(D333:D335)</f>
        <v>16135.760000000002</v>
      </c>
      <c r="E332" s="44">
        <f>SUM(E333:E335)</f>
        <v>15890</v>
      </c>
      <c r="F332" s="44">
        <f>SUM(F333:F335)</f>
        <v>15890</v>
      </c>
    </row>
    <row r="333" spans="1:8" ht="30" x14ac:dyDescent="0.2">
      <c r="A333" s="66" t="s">
        <v>1117</v>
      </c>
      <c r="B333" s="27" t="s">
        <v>896</v>
      </c>
      <c r="C333" s="14">
        <v>120</v>
      </c>
      <c r="D333" s="44">
        <v>15834.2</v>
      </c>
      <c r="E333" s="44">
        <v>15655</v>
      </c>
      <c r="F333" s="44">
        <v>15655</v>
      </c>
    </row>
    <row r="334" spans="1:8" ht="30" x14ac:dyDescent="0.2">
      <c r="A334" s="67" t="s">
        <v>1113</v>
      </c>
      <c r="B334" s="27" t="s">
        <v>896</v>
      </c>
      <c r="C334" s="14">
        <v>240</v>
      </c>
      <c r="D334" s="44">
        <v>214.77</v>
      </c>
      <c r="E334" s="44">
        <v>158</v>
      </c>
      <c r="F334" s="44">
        <v>158</v>
      </c>
    </row>
    <row r="335" spans="1:8" ht="45" x14ac:dyDescent="0.2">
      <c r="A335" s="67" t="s">
        <v>1114</v>
      </c>
      <c r="B335" s="27" t="s">
        <v>896</v>
      </c>
      <c r="C335" s="14">
        <v>850</v>
      </c>
      <c r="D335" s="44">
        <v>86.79</v>
      </c>
      <c r="E335" s="44">
        <v>77</v>
      </c>
      <c r="F335" s="44">
        <v>77</v>
      </c>
    </row>
    <row r="336" spans="1:8" ht="45" x14ac:dyDescent="0.2">
      <c r="A336" s="65" t="s">
        <v>937</v>
      </c>
      <c r="B336" s="27" t="s">
        <v>897</v>
      </c>
      <c r="C336" s="14"/>
      <c r="D336" s="44">
        <f>SUM(D337)</f>
        <v>659</v>
      </c>
      <c r="E336" s="44">
        <f>SUM(E337)</f>
        <v>659</v>
      </c>
      <c r="F336" s="44">
        <f>SUM(F337)</f>
        <v>659</v>
      </c>
    </row>
    <row r="337" spans="1:6" ht="30" x14ac:dyDescent="0.2">
      <c r="A337" s="66" t="s">
        <v>1117</v>
      </c>
      <c r="B337" s="27" t="s">
        <v>897</v>
      </c>
      <c r="C337" s="14">
        <v>120</v>
      </c>
      <c r="D337" s="44">
        <v>659</v>
      </c>
      <c r="E337" s="44">
        <v>659</v>
      </c>
      <c r="F337" s="44">
        <v>659</v>
      </c>
    </row>
    <row r="338" spans="1:6" ht="45" x14ac:dyDescent="0.2">
      <c r="A338" s="28" t="s">
        <v>1270</v>
      </c>
      <c r="B338" s="27" t="s">
        <v>1271</v>
      </c>
      <c r="C338" s="14"/>
      <c r="D338" s="44">
        <f>SUM(D339)</f>
        <v>15.233000000000001</v>
      </c>
      <c r="E338" s="44">
        <f t="shared" ref="E338:F338" si="55">SUM(E339)</f>
        <v>0</v>
      </c>
      <c r="F338" s="44">
        <f t="shared" si="55"/>
        <v>0</v>
      </c>
    </row>
    <row r="339" spans="1:6" ht="30" x14ac:dyDescent="0.2">
      <c r="A339" s="66" t="s">
        <v>1117</v>
      </c>
      <c r="B339" s="27" t="s">
        <v>1271</v>
      </c>
      <c r="C339" s="14">
        <v>120</v>
      </c>
      <c r="D339" s="61">
        <v>15.233000000000001</v>
      </c>
      <c r="E339" s="61">
        <v>0</v>
      </c>
      <c r="F339" s="61">
        <v>0</v>
      </c>
    </row>
    <row r="340" spans="1:6" ht="30" x14ac:dyDescent="0.2">
      <c r="A340" s="28" t="s">
        <v>938</v>
      </c>
      <c r="B340" s="27" t="s">
        <v>899</v>
      </c>
      <c r="C340" s="14"/>
      <c r="D340" s="44">
        <f>SUM(D341)</f>
        <v>160</v>
      </c>
      <c r="E340" s="44">
        <f>SUM(E341)</f>
        <v>160</v>
      </c>
      <c r="F340" s="44">
        <f>SUM(F341)</f>
        <v>160</v>
      </c>
    </row>
    <row r="341" spans="1:6" x14ac:dyDescent="0.2">
      <c r="A341" s="72" t="s">
        <v>1121</v>
      </c>
      <c r="B341" s="27" t="s">
        <v>899</v>
      </c>
      <c r="C341" s="14">
        <v>870</v>
      </c>
      <c r="D341" s="44">
        <v>160</v>
      </c>
      <c r="E341" s="44">
        <v>160</v>
      </c>
      <c r="F341" s="44">
        <v>160</v>
      </c>
    </row>
    <row r="342" spans="1:6" ht="30" x14ac:dyDescent="0.2">
      <c r="A342" s="28" t="s">
        <v>940</v>
      </c>
      <c r="B342" s="27" t="s">
        <v>898</v>
      </c>
      <c r="C342" s="14"/>
      <c r="D342" s="44">
        <f>SUM(D343)</f>
        <v>631.4</v>
      </c>
      <c r="E342" s="44">
        <f>SUM(E343)</f>
        <v>155</v>
      </c>
      <c r="F342" s="44">
        <f>SUM(F343)</f>
        <v>155</v>
      </c>
    </row>
    <row r="343" spans="1:6" x14ac:dyDescent="0.2">
      <c r="A343" s="72" t="s">
        <v>1122</v>
      </c>
      <c r="B343" s="27" t="s">
        <v>898</v>
      </c>
      <c r="C343" s="14">
        <v>730</v>
      </c>
      <c r="D343" s="85">
        <v>631.4</v>
      </c>
      <c r="E343" s="85">
        <v>155</v>
      </c>
      <c r="F343" s="85">
        <v>155</v>
      </c>
    </row>
    <row r="344" spans="1:6" ht="30" x14ac:dyDescent="0.2">
      <c r="A344" s="63" t="s">
        <v>1107</v>
      </c>
      <c r="B344" s="27" t="s">
        <v>1108</v>
      </c>
      <c r="C344" s="14"/>
      <c r="D344" s="44">
        <f>SUM(D345:D346)</f>
        <v>77.36</v>
      </c>
      <c r="E344" s="44">
        <f>SUM(E345:E346)</f>
        <v>80</v>
      </c>
      <c r="F344" s="44">
        <f>SUM(F345:F346)</f>
        <v>80</v>
      </c>
    </row>
    <row r="345" spans="1:6" ht="30" x14ac:dyDescent="0.2">
      <c r="A345" s="67" t="s">
        <v>1113</v>
      </c>
      <c r="B345" s="27" t="s">
        <v>1108</v>
      </c>
      <c r="C345" s="14">
        <v>240</v>
      </c>
      <c r="D345" s="44">
        <v>62.36</v>
      </c>
      <c r="E345" s="44">
        <v>65</v>
      </c>
      <c r="F345" s="44">
        <v>65</v>
      </c>
    </row>
    <row r="346" spans="1:6" s="12" customFormat="1" ht="45" x14ac:dyDescent="0.2">
      <c r="A346" s="67" t="s">
        <v>1114</v>
      </c>
      <c r="B346" s="27" t="s">
        <v>1108</v>
      </c>
      <c r="C346" s="14">
        <v>850</v>
      </c>
      <c r="D346" s="44">
        <v>15</v>
      </c>
      <c r="E346" s="44">
        <v>15</v>
      </c>
      <c r="F346" s="44">
        <v>15</v>
      </c>
    </row>
    <row r="347" spans="1:6" ht="75" x14ac:dyDescent="0.2">
      <c r="A347" s="28" t="s">
        <v>941</v>
      </c>
      <c r="B347" s="27" t="s">
        <v>890</v>
      </c>
      <c r="C347" s="14"/>
      <c r="D347" s="44">
        <f>SUM(D348:D349)</f>
        <v>1224</v>
      </c>
      <c r="E347" s="44">
        <f t="shared" ref="E347:F347" si="56">SUM(E348:E349)</f>
        <v>1224</v>
      </c>
      <c r="F347" s="44">
        <f t="shared" si="56"/>
        <v>1224</v>
      </c>
    </row>
    <row r="348" spans="1:6" ht="30" x14ac:dyDescent="0.2">
      <c r="A348" s="28" t="s">
        <v>1215</v>
      </c>
      <c r="B348" s="27" t="s">
        <v>890</v>
      </c>
      <c r="C348" s="14">
        <v>240</v>
      </c>
      <c r="D348" s="44">
        <v>7</v>
      </c>
      <c r="E348" s="44">
        <v>7</v>
      </c>
      <c r="F348" s="44">
        <v>7</v>
      </c>
    </row>
    <row r="349" spans="1:6" ht="30" x14ac:dyDescent="0.2">
      <c r="A349" s="72" t="s">
        <v>1123</v>
      </c>
      <c r="B349" s="27" t="s">
        <v>890</v>
      </c>
      <c r="C349" s="14">
        <v>310</v>
      </c>
      <c r="D349" s="44">
        <v>1217</v>
      </c>
      <c r="E349" s="44">
        <v>1217</v>
      </c>
      <c r="F349" s="44">
        <v>1217</v>
      </c>
    </row>
    <row r="350" spans="1:6" ht="60" x14ac:dyDescent="0.2">
      <c r="A350" s="65" t="s">
        <v>1013</v>
      </c>
      <c r="B350" s="27" t="s">
        <v>1014</v>
      </c>
      <c r="C350" s="14"/>
      <c r="D350" s="44">
        <f>SUM(D351)</f>
        <v>103.84</v>
      </c>
      <c r="E350" s="44">
        <f>SUM(E351)</f>
        <v>50</v>
      </c>
      <c r="F350" s="44">
        <f>SUM(F351)</f>
        <v>50</v>
      </c>
    </row>
    <row r="351" spans="1:6" ht="30" x14ac:dyDescent="0.2">
      <c r="A351" s="67" t="s">
        <v>1113</v>
      </c>
      <c r="B351" s="27" t="s">
        <v>1014</v>
      </c>
      <c r="C351" s="27" t="s">
        <v>1124</v>
      </c>
      <c r="D351" s="44">
        <v>103.84</v>
      </c>
      <c r="E351" s="44">
        <v>50</v>
      </c>
      <c r="F351" s="44">
        <v>50</v>
      </c>
    </row>
    <row r="352" spans="1:6" ht="45" x14ac:dyDescent="0.2">
      <c r="A352" s="28" t="s">
        <v>1032</v>
      </c>
      <c r="B352" s="27" t="s">
        <v>1030</v>
      </c>
      <c r="C352" s="14"/>
      <c r="D352" s="44">
        <f>SUM(D353)</f>
        <v>32345.66</v>
      </c>
      <c r="E352" s="44">
        <f>SUM(E353)</f>
        <v>13179</v>
      </c>
      <c r="F352" s="44">
        <f>SUM(F353)</f>
        <v>13141</v>
      </c>
    </row>
    <row r="353" spans="1:6" x14ac:dyDescent="0.2">
      <c r="A353" s="72" t="s">
        <v>1125</v>
      </c>
      <c r="B353" s="27" t="s">
        <v>1030</v>
      </c>
      <c r="C353" s="14">
        <v>510</v>
      </c>
      <c r="D353" s="44">
        <v>32345.66</v>
      </c>
      <c r="E353" s="44">
        <f>13179000/1000</f>
        <v>13179</v>
      </c>
      <c r="F353" s="44">
        <f>13141000/1000</f>
        <v>13141</v>
      </c>
    </row>
    <row r="354" spans="1:6" ht="60" x14ac:dyDescent="0.2">
      <c r="A354" s="28" t="s">
        <v>1109</v>
      </c>
      <c r="B354" s="27" t="s">
        <v>1012</v>
      </c>
      <c r="C354" s="14"/>
      <c r="D354" s="44">
        <f>SUM(D355)</f>
        <v>250</v>
      </c>
      <c r="E354" s="44">
        <f>SUM(E355)</f>
        <v>0</v>
      </c>
      <c r="F354" s="44">
        <f>SUM(F355)</f>
        <v>0</v>
      </c>
    </row>
    <row r="355" spans="1:6" ht="45" x14ac:dyDescent="0.2">
      <c r="A355" s="72" t="s">
        <v>1114</v>
      </c>
      <c r="B355" s="27" t="s">
        <v>1012</v>
      </c>
      <c r="C355" s="14">
        <v>850</v>
      </c>
      <c r="D355" s="85">
        <v>250</v>
      </c>
      <c r="E355" s="85">
        <v>0</v>
      </c>
      <c r="F355" s="85">
        <v>0</v>
      </c>
    </row>
    <row r="356" spans="1:6" ht="45" x14ac:dyDescent="0.2">
      <c r="A356" s="28" t="s">
        <v>1244</v>
      </c>
      <c r="B356" s="27" t="s">
        <v>1245</v>
      </c>
      <c r="C356" s="14"/>
      <c r="D356" s="44">
        <f>SUM(D357)</f>
        <v>35.46</v>
      </c>
      <c r="E356" s="44">
        <f t="shared" ref="E356:F356" si="57">SUM(E357)</f>
        <v>0</v>
      </c>
      <c r="F356" s="44">
        <f t="shared" si="57"/>
        <v>0</v>
      </c>
    </row>
    <row r="357" spans="1:6" x14ac:dyDescent="0.2">
      <c r="A357" s="28" t="s">
        <v>1224</v>
      </c>
      <c r="B357" s="27" t="s">
        <v>1245</v>
      </c>
      <c r="C357" s="14">
        <v>830</v>
      </c>
      <c r="D357" s="44">
        <v>35.46</v>
      </c>
      <c r="E357" s="44">
        <v>0</v>
      </c>
      <c r="F357" s="44">
        <v>0</v>
      </c>
    </row>
    <row r="358" spans="1:6" s="6" customFormat="1" ht="60" x14ac:dyDescent="0.2">
      <c r="A358" s="66" t="s">
        <v>1202</v>
      </c>
      <c r="B358" s="27" t="s">
        <v>1203</v>
      </c>
      <c r="C358" s="14"/>
      <c r="D358" s="44">
        <f>SUM(D359)</f>
        <v>6040</v>
      </c>
      <c r="E358" s="44">
        <f>SUM(E359)</f>
        <v>0</v>
      </c>
      <c r="F358" s="44">
        <f>SUM(F359)</f>
        <v>0</v>
      </c>
    </row>
    <row r="359" spans="1:6" s="6" customFormat="1" ht="30" x14ac:dyDescent="0.2">
      <c r="A359" s="66" t="s">
        <v>1127</v>
      </c>
      <c r="B359" s="27" t="s">
        <v>1203</v>
      </c>
      <c r="C359" s="14">
        <v>310</v>
      </c>
      <c r="D359" s="44">
        <v>6040</v>
      </c>
      <c r="E359" s="44">
        <v>0</v>
      </c>
      <c r="F359" s="44">
        <v>0</v>
      </c>
    </row>
    <row r="360" spans="1:6" ht="45" x14ac:dyDescent="0.2">
      <c r="A360" s="28" t="s">
        <v>885</v>
      </c>
      <c r="B360" s="27" t="s">
        <v>884</v>
      </c>
      <c r="C360" s="14"/>
      <c r="D360" s="44">
        <f>SUM(D361)</f>
        <v>1014</v>
      </c>
      <c r="E360" s="44">
        <f>SUM(E361)</f>
        <v>975.6</v>
      </c>
      <c r="F360" s="44">
        <f>SUM(F361)</f>
        <v>954</v>
      </c>
    </row>
    <row r="361" spans="1:6" x14ac:dyDescent="0.2">
      <c r="A361" s="72" t="s">
        <v>1126</v>
      </c>
      <c r="B361" s="27" t="s">
        <v>884</v>
      </c>
      <c r="C361" s="14">
        <v>530</v>
      </c>
      <c r="D361" s="44">
        <v>1014</v>
      </c>
      <c r="E361" s="44">
        <v>975.6</v>
      </c>
      <c r="F361" s="44">
        <v>954</v>
      </c>
    </row>
    <row r="362" spans="1:6" ht="75" x14ac:dyDescent="0.2">
      <c r="A362" s="28" t="s">
        <v>1246</v>
      </c>
      <c r="B362" s="27" t="s">
        <v>1247</v>
      </c>
      <c r="C362" s="14"/>
      <c r="D362" s="44">
        <f>SUM(D363)</f>
        <v>1102.9000000000001</v>
      </c>
      <c r="E362" s="44">
        <f t="shared" ref="E362:F362" si="58">SUM(E363)</f>
        <v>0</v>
      </c>
      <c r="F362" s="44">
        <f t="shared" si="58"/>
        <v>0</v>
      </c>
    </row>
    <row r="363" spans="1:6" ht="30" x14ac:dyDescent="0.2">
      <c r="A363" s="28" t="s">
        <v>1111</v>
      </c>
      <c r="B363" s="27" t="s">
        <v>1247</v>
      </c>
      <c r="C363" s="14">
        <v>320</v>
      </c>
      <c r="D363" s="44">
        <v>1102.9000000000001</v>
      </c>
      <c r="E363" s="44">
        <v>0</v>
      </c>
      <c r="F363" s="44">
        <v>0</v>
      </c>
    </row>
    <row r="364" spans="1:6" ht="60" x14ac:dyDescent="0.2">
      <c r="A364" s="19" t="s">
        <v>1041</v>
      </c>
      <c r="B364" s="27" t="s">
        <v>1034</v>
      </c>
      <c r="C364" s="14"/>
      <c r="D364" s="44">
        <f>SUM(D365:D366)</f>
        <v>527.89879999999994</v>
      </c>
      <c r="E364" s="44">
        <f>SUM(E365:E366)</f>
        <v>576</v>
      </c>
      <c r="F364" s="44">
        <f>SUM(F365:F366)</f>
        <v>606</v>
      </c>
    </row>
    <row r="365" spans="1:6" ht="30" x14ac:dyDescent="0.2">
      <c r="A365" s="67" t="s">
        <v>1113</v>
      </c>
      <c r="B365" s="27" t="s">
        <v>1034</v>
      </c>
      <c r="C365" s="27" t="s">
        <v>1124</v>
      </c>
      <c r="D365" s="44">
        <v>2.6387999999999998</v>
      </c>
      <c r="E365" s="44">
        <v>2.5</v>
      </c>
      <c r="F365" s="44">
        <v>2.5</v>
      </c>
    </row>
    <row r="366" spans="1:6" ht="30" x14ac:dyDescent="0.2">
      <c r="A366" s="66" t="s">
        <v>1111</v>
      </c>
      <c r="B366" s="27" t="s">
        <v>1034</v>
      </c>
      <c r="C366" s="14">
        <v>310</v>
      </c>
      <c r="D366" s="44">
        <v>525.26</v>
      </c>
      <c r="E366" s="44">
        <v>573.5</v>
      </c>
      <c r="F366" s="44">
        <v>603.5</v>
      </c>
    </row>
    <row r="367" spans="1:6" ht="45" x14ac:dyDescent="0.2">
      <c r="A367" s="19" t="s">
        <v>1043</v>
      </c>
      <c r="B367" s="27" t="s">
        <v>1036</v>
      </c>
      <c r="C367" s="14"/>
      <c r="D367" s="44">
        <f>SUM(D368:D369)</f>
        <v>8883</v>
      </c>
      <c r="E367" s="44">
        <f>SUM(E368:E369)</f>
        <v>8191</v>
      </c>
      <c r="F367" s="44">
        <f>SUM(F368:F369)</f>
        <v>8270</v>
      </c>
    </row>
    <row r="368" spans="1:6" ht="30" x14ac:dyDescent="0.2">
      <c r="A368" s="67" t="s">
        <v>1113</v>
      </c>
      <c r="B368" s="27" t="s">
        <v>1036</v>
      </c>
      <c r="C368" s="27" t="s">
        <v>1124</v>
      </c>
      <c r="D368" s="44">
        <v>126</v>
      </c>
      <c r="E368" s="44">
        <v>120</v>
      </c>
      <c r="F368" s="44">
        <v>120</v>
      </c>
    </row>
    <row r="369" spans="1:6" ht="30" x14ac:dyDescent="0.2">
      <c r="A369" s="66" t="s">
        <v>1111</v>
      </c>
      <c r="B369" s="27" t="s">
        <v>1036</v>
      </c>
      <c r="C369" s="14">
        <v>320</v>
      </c>
      <c r="D369" s="44">
        <v>8757</v>
      </c>
      <c r="E369" s="44">
        <v>8071</v>
      </c>
      <c r="F369" s="44">
        <v>8150</v>
      </c>
    </row>
    <row r="370" spans="1:6" s="6" customFormat="1" ht="60" x14ac:dyDescent="0.2">
      <c r="A370" s="28" t="s">
        <v>1096</v>
      </c>
      <c r="B370" s="27" t="s">
        <v>1086</v>
      </c>
      <c r="C370" s="14"/>
      <c r="D370" s="44">
        <f>SUM(D371)</f>
        <v>998</v>
      </c>
      <c r="E370" s="44">
        <f>SUM(E371)</f>
        <v>1047</v>
      </c>
      <c r="F370" s="44">
        <f>SUM(F371)</f>
        <v>1097</v>
      </c>
    </row>
    <row r="371" spans="1:6" ht="30" x14ac:dyDescent="0.2">
      <c r="A371" s="66" t="s">
        <v>1111</v>
      </c>
      <c r="B371" s="27" t="s">
        <v>1086</v>
      </c>
      <c r="C371" s="14">
        <v>320</v>
      </c>
      <c r="D371" s="44">
        <v>998</v>
      </c>
      <c r="E371" s="44">
        <v>1047</v>
      </c>
      <c r="F371" s="44">
        <v>1097</v>
      </c>
    </row>
    <row r="372" spans="1:6" ht="90" x14ac:dyDescent="0.2">
      <c r="A372" s="19" t="s">
        <v>1042</v>
      </c>
      <c r="B372" s="27" t="s">
        <v>1037</v>
      </c>
      <c r="C372" s="14"/>
      <c r="D372" s="44">
        <f>SUM(D373)</f>
        <v>1080</v>
      </c>
      <c r="E372" s="44">
        <f>SUM(E373)</f>
        <v>828</v>
      </c>
      <c r="F372" s="44">
        <f>SUM(F373)</f>
        <v>861</v>
      </c>
    </row>
    <row r="373" spans="1:6" ht="30" x14ac:dyDescent="0.2">
      <c r="A373" s="66" t="s">
        <v>1111</v>
      </c>
      <c r="B373" s="27" t="s">
        <v>1037</v>
      </c>
      <c r="C373" s="14">
        <v>310</v>
      </c>
      <c r="D373" s="44">
        <v>1080</v>
      </c>
      <c r="E373" s="44">
        <v>828</v>
      </c>
      <c r="F373" s="44">
        <v>861</v>
      </c>
    </row>
    <row r="374" spans="1:6" s="11" customFormat="1" ht="75" x14ac:dyDescent="0.2">
      <c r="A374" s="19" t="s">
        <v>1044</v>
      </c>
      <c r="B374" s="27" t="s">
        <v>1035</v>
      </c>
      <c r="C374" s="25"/>
      <c r="D374" s="44">
        <f>SUM(D375:D376)</f>
        <v>5.3</v>
      </c>
      <c r="E374" s="44">
        <f t="shared" ref="E374:F374" si="59">SUM(E375:E376)</f>
        <v>5.3</v>
      </c>
      <c r="F374" s="44">
        <f t="shared" si="59"/>
        <v>5.3</v>
      </c>
    </row>
    <row r="375" spans="1:6" s="11" customFormat="1" ht="30" x14ac:dyDescent="0.2">
      <c r="A375" s="28" t="s">
        <v>1215</v>
      </c>
      <c r="B375" s="27" t="s">
        <v>1035</v>
      </c>
      <c r="C375" s="14">
        <v>240</v>
      </c>
      <c r="D375" s="44">
        <v>0.1</v>
      </c>
      <c r="E375" s="44">
        <v>0.1</v>
      </c>
      <c r="F375" s="44">
        <v>0.1</v>
      </c>
    </row>
    <row r="376" spans="1:6" ht="30" x14ac:dyDescent="0.2">
      <c r="A376" s="66" t="s">
        <v>1111</v>
      </c>
      <c r="B376" s="27" t="s">
        <v>1035</v>
      </c>
      <c r="C376" s="14">
        <v>320</v>
      </c>
      <c r="D376" s="44">
        <v>5.2</v>
      </c>
      <c r="E376" s="44">
        <v>5.2</v>
      </c>
      <c r="F376" s="44">
        <v>5.2</v>
      </c>
    </row>
    <row r="377" spans="1:6" s="11" customFormat="1" ht="165" x14ac:dyDescent="0.2">
      <c r="A377" s="19" t="s">
        <v>1046</v>
      </c>
      <c r="B377" s="27" t="s">
        <v>1038</v>
      </c>
      <c r="C377" s="25"/>
      <c r="D377" s="44">
        <f>SUM(D378)</f>
        <v>20710</v>
      </c>
      <c r="E377" s="44">
        <f>SUM(E378)</f>
        <v>21731</v>
      </c>
      <c r="F377" s="44">
        <f>SUM(F378)</f>
        <v>22709</v>
      </c>
    </row>
    <row r="378" spans="1:6" ht="30" x14ac:dyDescent="0.2">
      <c r="A378" s="66" t="s">
        <v>1111</v>
      </c>
      <c r="B378" s="27" t="s">
        <v>1038</v>
      </c>
      <c r="C378" s="14">
        <v>320</v>
      </c>
      <c r="D378" s="44">
        <v>20710</v>
      </c>
      <c r="E378" s="44">
        <v>21731</v>
      </c>
      <c r="F378" s="44">
        <v>22709</v>
      </c>
    </row>
    <row r="379" spans="1:6" ht="105" x14ac:dyDescent="0.2">
      <c r="A379" s="19" t="s">
        <v>1048</v>
      </c>
      <c r="B379" s="27" t="s">
        <v>1047</v>
      </c>
      <c r="C379" s="14"/>
      <c r="D379" s="44">
        <f>SUM(D380:D381)</f>
        <v>2808</v>
      </c>
      <c r="E379" s="44">
        <f>SUM(E380:E381)</f>
        <v>2898</v>
      </c>
      <c r="F379" s="44">
        <f>SUM(F380:F381)</f>
        <v>2898</v>
      </c>
    </row>
    <row r="380" spans="1:6" ht="30" x14ac:dyDescent="0.2">
      <c r="A380" s="67" t="s">
        <v>1113</v>
      </c>
      <c r="B380" s="27" t="s">
        <v>1047</v>
      </c>
      <c r="C380" s="27" t="s">
        <v>1124</v>
      </c>
      <c r="D380" s="44">
        <v>35</v>
      </c>
      <c r="E380" s="44">
        <v>35</v>
      </c>
      <c r="F380" s="44">
        <v>35</v>
      </c>
    </row>
    <row r="381" spans="1:6" ht="30" x14ac:dyDescent="0.2">
      <c r="A381" s="66" t="s">
        <v>1111</v>
      </c>
      <c r="B381" s="27" t="s">
        <v>1047</v>
      </c>
      <c r="C381" s="14">
        <v>320</v>
      </c>
      <c r="D381" s="54">
        <v>2773</v>
      </c>
      <c r="E381" s="54">
        <v>2863</v>
      </c>
      <c r="F381" s="54">
        <v>2863</v>
      </c>
    </row>
    <row r="382" spans="1:6" s="11" customFormat="1" ht="195" x14ac:dyDescent="0.2">
      <c r="A382" s="19" t="s">
        <v>1051</v>
      </c>
      <c r="B382" s="27" t="s">
        <v>1049</v>
      </c>
      <c r="C382" s="25"/>
      <c r="D382" s="44">
        <f>SUM(D383:D384)</f>
        <v>1029</v>
      </c>
      <c r="E382" s="44">
        <f>SUM(E383:E384)</f>
        <v>1029</v>
      </c>
      <c r="F382" s="44">
        <f>SUM(F383:F384)</f>
        <v>1029</v>
      </c>
    </row>
    <row r="383" spans="1:6" ht="30" x14ac:dyDescent="0.2">
      <c r="A383" s="67" t="s">
        <v>1113</v>
      </c>
      <c r="B383" s="27" t="s">
        <v>1049</v>
      </c>
      <c r="C383" s="27" t="s">
        <v>1124</v>
      </c>
      <c r="D383" s="44">
        <v>15</v>
      </c>
      <c r="E383" s="44">
        <v>15</v>
      </c>
      <c r="F383" s="44">
        <v>15</v>
      </c>
    </row>
    <row r="384" spans="1:6" s="11" customFormat="1" ht="30" x14ac:dyDescent="0.2">
      <c r="A384" s="66" t="s">
        <v>1111</v>
      </c>
      <c r="B384" s="27" t="s">
        <v>1049</v>
      </c>
      <c r="C384" s="14">
        <v>320</v>
      </c>
      <c r="D384" s="54">
        <v>1014</v>
      </c>
      <c r="E384" s="54">
        <v>1014</v>
      </c>
      <c r="F384" s="54">
        <v>1014</v>
      </c>
    </row>
    <row r="385" spans="1:6" s="11" customFormat="1" ht="120" x14ac:dyDescent="0.2">
      <c r="A385" s="19" t="s">
        <v>1052</v>
      </c>
      <c r="B385" s="27" t="s">
        <v>1050</v>
      </c>
      <c r="C385" s="25"/>
      <c r="D385" s="44">
        <f>SUM(D386:D387)</f>
        <v>1299</v>
      </c>
      <c r="E385" s="44">
        <f>SUM(E386:E387)</f>
        <v>1299</v>
      </c>
      <c r="F385" s="44">
        <f>SUM(F386:F387)</f>
        <v>1299</v>
      </c>
    </row>
    <row r="386" spans="1:6" ht="30" x14ac:dyDescent="0.2">
      <c r="A386" s="67" t="s">
        <v>1113</v>
      </c>
      <c r="B386" s="27" t="s">
        <v>1050</v>
      </c>
      <c r="C386" s="27" t="s">
        <v>1124</v>
      </c>
      <c r="D386" s="44">
        <v>16</v>
      </c>
      <c r="E386" s="44">
        <v>16</v>
      </c>
      <c r="F386" s="44">
        <v>16</v>
      </c>
    </row>
    <row r="387" spans="1:6" s="11" customFormat="1" ht="30" x14ac:dyDescent="0.2">
      <c r="A387" s="66" t="s">
        <v>1111</v>
      </c>
      <c r="B387" s="27" t="s">
        <v>1050</v>
      </c>
      <c r="C387" s="14">
        <v>320</v>
      </c>
      <c r="D387" s="54">
        <v>1283</v>
      </c>
      <c r="E387" s="54">
        <v>1283</v>
      </c>
      <c r="F387" s="54">
        <v>1283</v>
      </c>
    </row>
    <row r="388" spans="1:6" s="11" customFormat="1" ht="75" x14ac:dyDescent="0.2">
      <c r="A388" s="19" t="s">
        <v>1045</v>
      </c>
      <c r="B388" s="27" t="s">
        <v>1039</v>
      </c>
      <c r="C388" s="25"/>
      <c r="D388" s="44">
        <f>SUM(D389)</f>
        <v>2</v>
      </c>
      <c r="E388" s="44">
        <f>SUM(E389)</f>
        <v>2</v>
      </c>
      <c r="F388" s="44">
        <f>SUM(F389)</f>
        <v>2</v>
      </c>
    </row>
    <row r="389" spans="1:6" s="11" customFormat="1" ht="30" x14ac:dyDescent="0.2">
      <c r="A389" s="66" t="s">
        <v>1111</v>
      </c>
      <c r="B389" s="27" t="s">
        <v>1039</v>
      </c>
      <c r="C389" s="14">
        <v>320</v>
      </c>
      <c r="D389" s="44">
        <v>2</v>
      </c>
      <c r="E389" s="44">
        <v>2</v>
      </c>
      <c r="F389" s="44">
        <v>2</v>
      </c>
    </row>
    <row r="390" spans="1:6" ht="90" x14ac:dyDescent="0.2">
      <c r="A390" s="28" t="s">
        <v>1069</v>
      </c>
      <c r="B390" s="27" t="s">
        <v>1053</v>
      </c>
      <c r="C390" s="14"/>
      <c r="D390" s="44">
        <f>SUM(D391:D392)</f>
        <v>8396</v>
      </c>
      <c r="E390" s="44">
        <f>SUM(E391:E392)</f>
        <v>8396</v>
      </c>
      <c r="F390" s="44">
        <f>SUM(F391:F392)</f>
        <v>8396</v>
      </c>
    </row>
    <row r="391" spans="1:6" ht="30" x14ac:dyDescent="0.2">
      <c r="A391" s="67" t="s">
        <v>1113</v>
      </c>
      <c r="B391" s="27" t="s">
        <v>1053</v>
      </c>
      <c r="C391" s="27" t="s">
        <v>1124</v>
      </c>
      <c r="D391" s="44">
        <v>149</v>
      </c>
      <c r="E391" s="44">
        <v>149</v>
      </c>
      <c r="F391" s="44">
        <v>149</v>
      </c>
    </row>
    <row r="392" spans="1:6" s="11" customFormat="1" ht="30" x14ac:dyDescent="0.2">
      <c r="A392" s="66" t="s">
        <v>1111</v>
      </c>
      <c r="B392" s="27" t="s">
        <v>1053</v>
      </c>
      <c r="C392" s="14">
        <v>320</v>
      </c>
      <c r="D392" s="44">
        <v>8247</v>
      </c>
      <c r="E392" s="44">
        <v>8247</v>
      </c>
      <c r="F392" s="44">
        <v>8247</v>
      </c>
    </row>
    <row r="393" spans="1:6" ht="90" x14ac:dyDescent="0.2">
      <c r="A393" s="28" t="s">
        <v>1070</v>
      </c>
      <c r="B393" s="27" t="s">
        <v>1054</v>
      </c>
      <c r="C393" s="14"/>
      <c r="D393" s="44">
        <f>SUM(D394:D395)</f>
        <v>267</v>
      </c>
      <c r="E393" s="44">
        <f>SUM(E394:E395)</f>
        <v>267</v>
      </c>
      <c r="F393" s="44">
        <f>SUM(F394:F395)</f>
        <v>267</v>
      </c>
    </row>
    <row r="394" spans="1:6" ht="30" x14ac:dyDescent="0.2">
      <c r="A394" s="67" t="s">
        <v>1113</v>
      </c>
      <c r="B394" s="27" t="s">
        <v>1054</v>
      </c>
      <c r="C394" s="27" t="s">
        <v>1124</v>
      </c>
      <c r="D394" s="44">
        <v>5</v>
      </c>
      <c r="E394" s="44">
        <v>5</v>
      </c>
      <c r="F394" s="44">
        <v>5</v>
      </c>
    </row>
    <row r="395" spans="1:6" s="11" customFormat="1" ht="30" x14ac:dyDescent="0.2">
      <c r="A395" s="66" t="s">
        <v>1111</v>
      </c>
      <c r="B395" s="27" t="s">
        <v>1054</v>
      </c>
      <c r="C395" s="14">
        <v>320</v>
      </c>
      <c r="D395" s="44">
        <v>262</v>
      </c>
      <c r="E395" s="44">
        <v>262</v>
      </c>
      <c r="F395" s="44">
        <v>262</v>
      </c>
    </row>
    <row r="396" spans="1:6" ht="90" x14ac:dyDescent="0.2">
      <c r="A396" s="28" t="s">
        <v>1071</v>
      </c>
      <c r="B396" s="27" t="s">
        <v>1055</v>
      </c>
      <c r="C396" s="14"/>
      <c r="D396" s="44">
        <f>SUM(D397:D398)</f>
        <v>83</v>
      </c>
      <c r="E396" s="44">
        <f>SUM(E397:E398)</f>
        <v>103</v>
      </c>
      <c r="F396" s="44">
        <f>SUM(F397:F398)</f>
        <v>103</v>
      </c>
    </row>
    <row r="397" spans="1:6" ht="30" x14ac:dyDescent="0.2">
      <c r="A397" s="67" t="s">
        <v>1113</v>
      </c>
      <c r="B397" s="27" t="s">
        <v>1055</v>
      </c>
      <c r="C397" s="27" t="s">
        <v>1124</v>
      </c>
      <c r="D397" s="44">
        <v>4</v>
      </c>
      <c r="E397" s="44">
        <v>4</v>
      </c>
      <c r="F397" s="44">
        <v>4</v>
      </c>
    </row>
    <row r="398" spans="1:6" s="11" customFormat="1" ht="30" x14ac:dyDescent="0.2">
      <c r="A398" s="66" t="s">
        <v>1111</v>
      </c>
      <c r="B398" s="27" t="s">
        <v>1055</v>
      </c>
      <c r="C398" s="14">
        <v>320</v>
      </c>
      <c r="D398" s="44">
        <v>79</v>
      </c>
      <c r="E398" s="44">
        <v>99</v>
      </c>
      <c r="F398" s="44">
        <v>99</v>
      </c>
    </row>
    <row r="399" spans="1:6" ht="90" x14ac:dyDescent="0.2">
      <c r="A399" s="28" t="s">
        <v>1072</v>
      </c>
      <c r="B399" s="27" t="s">
        <v>1056</v>
      </c>
      <c r="C399" s="14"/>
      <c r="D399" s="44">
        <f>SUM(D400:D401)</f>
        <v>224</v>
      </c>
      <c r="E399" s="44">
        <f>SUM(E400:E401)</f>
        <v>300</v>
      </c>
      <c r="F399" s="44">
        <f>SUM(F400:F401)</f>
        <v>300</v>
      </c>
    </row>
    <row r="400" spans="1:6" ht="30" x14ac:dyDescent="0.2">
      <c r="A400" s="67" t="s">
        <v>1113</v>
      </c>
      <c r="B400" s="27" t="s">
        <v>1056</v>
      </c>
      <c r="C400" s="27" t="s">
        <v>1124</v>
      </c>
      <c r="D400" s="44">
        <v>3.5</v>
      </c>
      <c r="E400" s="44">
        <v>3.5</v>
      </c>
      <c r="F400" s="44">
        <v>3.5</v>
      </c>
    </row>
    <row r="401" spans="1:6" s="11" customFormat="1" ht="30" x14ac:dyDescent="0.2">
      <c r="A401" s="66" t="s">
        <v>1111</v>
      </c>
      <c r="B401" s="27" t="s">
        <v>1056</v>
      </c>
      <c r="C401" s="14">
        <v>320</v>
      </c>
      <c r="D401" s="44">
        <v>220.5</v>
      </c>
      <c r="E401" s="44">
        <v>296.5</v>
      </c>
      <c r="F401" s="44">
        <v>296.5</v>
      </c>
    </row>
    <row r="402" spans="1:6" ht="45" x14ac:dyDescent="0.2">
      <c r="A402" s="28" t="s">
        <v>1073</v>
      </c>
      <c r="B402" s="27" t="s">
        <v>1057</v>
      </c>
      <c r="C402" s="14"/>
      <c r="D402" s="44">
        <f>SUM(D403:D404)</f>
        <v>4253</v>
      </c>
      <c r="E402" s="44">
        <f>SUM(E403:E404)</f>
        <v>3253</v>
      </c>
      <c r="F402" s="44">
        <f>SUM(F403:F404)</f>
        <v>3253</v>
      </c>
    </row>
    <row r="403" spans="1:6" ht="30" x14ac:dyDescent="0.2">
      <c r="A403" s="67" t="s">
        <v>1113</v>
      </c>
      <c r="B403" s="27" t="s">
        <v>1057</v>
      </c>
      <c r="C403" s="27" t="s">
        <v>1124</v>
      </c>
      <c r="D403" s="44">
        <v>34</v>
      </c>
      <c r="E403" s="44">
        <v>19</v>
      </c>
      <c r="F403" s="44">
        <v>19</v>
      </c>
    </row>
    <row r="404" spans="1:6" s="11" customFormat="1" ht="30" x14ac:dyDescent="0.2">
      <c r="A404" s="66" t="s">
        <v>1111</v>
      </c>
      <c r="B404" s="27" t="s">
        <v>1057</v>
      </c>
      <c r="C404" s="14">
        <v>320</v>
      </c>
      <c r="D404" s="44">
        <v>4219</v>
      </c>
      <c r="E404" s="44">
        <v>3234</v>
      </c>
      <c r="F404" s="44">
        <v>3234</v>
      </c>
    </row>
    <row r="405" spans="1:6" ht="60" x14ac:dyDescent="0.2">
      <c r="A405" s="19" t="s">
        <v>892</v>
      </c>
      <c r="B405" s="27" t="s">
        <v>891</v>
      </c>
      <c r="C405" s="14"/>
      <c r="D405" s="44">
        <f>SUM(D406:D408)</f>
        <v>5250</v>
      </c>
      <c r="E405" s="44">
        <f>SUM(E406:E408)</f>
        <v>5250</v>
      </c>
      <c r="F405" s="44">
        <f>SUM(F406:F408)</f>
        <v>5250</v>
      </c>
    </row>
    <row r="406" spans="1:6" ht="30" x14ac:dyDescent="0.2">
      <c r="A406" s="66" t="s">
        <v>1117</v>
      </c>
      <c r="B406" s="27" t="s">
        <v>891</v>
      </c>
      <c r="C406" s="14">
        <v>120</v>
      </c>
      <c r="D406" s="44">
        <v>4686</v>
      </c>
      <c r="E406" s="44">
        <v>4685</v>
      </c>
      <c r="F406" s="44">
        <v>4685</v>
      </c>
    </row>
    <row r="407" spans="1:6" ht="30" x14ac:dyDescent="0.2">
      <c r="A407" s="66" t="s">
        <v>1113</v>
      </c>
      <c r="B407" s="27" t="s">
        <v>891</v>
      </c>
      <c r="C407" s="14">
        <v>240</v>
      </c>
      <c r="D407" s="44">
        <v>547</v>
      </c>
      <c r="E407" s="44">
        <v>551</v>
      </c>
      <c r="F407" s="44">
        <v>551</v>
      </c>
    </row>
    <row r="408" spans="1:6" ht="45" x14ac:dyDescent="0.2">
      <c r="A408" s="72" t="s">
        <v>1114</v>
      </c>
      <c r="B408" s="27" t="s">
        <v>891</v>
      </c>
      <c r="C408" s="14">
        <v>850</v>
      </c>
      <c r="D408" s="44">
        <v>17</v>
      </c>
      <c r="E408" s="44">
        <v>14</v>
      </c>
      <c r="F408" s="44">
        <v>14</v>
      </c>
    </row>
    <row r="409" spans="1:6" ht="90" x14ac:dyDescent="0.2">
      <c r="A409" s="28" t="s">
        <v>1031</v>
      </c>
      <c r="B409" s="27" t="s">
        <v>1033</v>
      </c>
      <c r="C409" s="14"/>
      <c r="D409" s="44">
        <f>SUM(D410)</f>
        <v>2199</v>
      </c>
      <c r="E409" s="44">
        <f>SUM(E410)</f>
        <v>997</v>
      </c>
      <c r="F409" s="44">
        <f>SUM(F410)</f>
        <v>1000</v>
      </c>
    </row>
    <row r="410" spans="1:6" x14ac:dyDescent="0.2">
      <c r="A410" s="72" t="s">
        <v>1125</v>
      </c>
      <c r="B410" s="27" t="s">
        <v>1033</v>
      </c>
      <c r="C410" s="14">
        <v>510</v>
      </c>
      <c r="D410" s="54">
        <v>2199</v>
      </c>
      <c r="E410" s="54">
        <v>997</v>
      </c>
      <c r="F410" s="54">
        <v>1000</v>
      </c>
    </row>
    <row r="411" spans="1:6" ht="75" x14ac:dyDescent="0.2">
      <c r="A411" s="19" t="s">
        <v>1093</v>
      </c>
      <c r="B411" s="27" t="s">
        <v>1083</v>
      </c>
      <c r="C411" s="14"/>
      <c r="D411" s="44">
        <f>SUM(D412)</f>
        <v>2156</v>
      </c>
      <c r="E411" s="44">
        <f>SUM(E412)</f>
        <v>1702</v>
      </c>
      <c r="F411" s="44">
        <f>SUM(F412)</f>
        <v>1702</v>
      </c>
    </row>
    <row r="412" spans="1:6" ht="30" x14ac:dyDescent="0.2">
      <c r="A412" s="66" t="s">
        <v>1111</v>
      </c>
      <c r="B412" s="27" t="s">
        <v>1083</v>
      </c>
      <c r="C412" s="14">
        <v>320</v>
      </c>
      <c r="D412" s="44">
        <v>2156</v>
      </c>
      <c r="E412" s="44">
        <v>1702</v>
      </c>
      <c r="F412" s="44">
        <v>1702</v>
      </c>
    </row>
    <row r="413" spans="1:6" ht="60" x14ac:dyDescent="0.2">
      <c r="A413" s="28" t="s">
        <v>1094</v>
      </c>
      <c r="B413" s="27" t="s">
        <v>1084</v>
      </c>
      <c r="C413" s="14"/>
      <c r="D413" s="44">
        <f>SUM(D414:D416)</f>
        <v>14015</v>
      </c>
      <c r="E413" s="44">
        <f>SUM(E414:E416)</f>
        <v>14156</v>
      </c>
      <c r="F413" s="44">
        <f>SUM(F414:F416)</f>
        <v>14156</v>
      </c>
    </row>
    <row r="414" spans="1:6" x14ac:dyDescent="0.2">
      <c r="A414" s="66" t="s">
        <v>1112</v>
      </c>
      <c r="B414" s="27" t="s">
        <v>1084</v>
      </c>
      <c r="C414" s="14">
        <v>110</v>
      </c>
      <c r="D414" s="44">
        <v>9461</v>
      </c>
      <c r="E414" s="44">
        <v>9461</v>
      </c>
      <c r="F414" s="44">
        <v>9461</v>
      </c>
    </row>
    <row r="415" spans="1:6" ht="30" x14ac:dyDescent="0.2">
      <c r="A415" s="66" t="s">
        <v>1113</v>
      </c>
      <c r="B415" s="27" t="s">
        <v>1084</v>
      </c>
      <c r="C415" s="14">
        <v>240</v>
      </c>
      <c r="D415" s="44">
        <v>4511.91</v>
      </c>
      <c r="E415" s="44">
        <v>4655</v>
      </c>
      <c r="F415" s="44">
        <v>4655</v>
      </c>
    </row>
    <row r="416" spans="1:6" ht="45" x14ac:dyDescent="0.2">
      <c r="A416" s="72" t="s">
        <v>1114</v>
      </c>
      <c r="B416" s="27" t="s">
        <v>1084</v>
      </c>
      <c r="C416" s="14">
        <v>850</v>
      </c>
      <c r="D416" s="44">
        <v>42.09</v>
      </c>
      <c r="E416" s="44">
        <v>40</v>
      </c>
      <c r="F416" s="44">
        <v>40</v>
      </c>
    </row>
    <row r="417" spans="1:6" ht="45" x14ac:dyDescent="0.2">
      <c r="A417" s="29" t="s">
        <v>1163</v>
      </c>
      <c r="B417" s="27" t="s">
        <v>1164</v>
      </c>
      <c r="C417" s="14"/>
      <c r="D417" s="44">
        <f>SUM(D418:D419)</f>
        <v>654</v>
      </c>
      <c r="E417" s="44">
        <f t="shared" ref="E417:F417" si="60">SUM(E418:E419)</f>
        <v>1023</v>
      </c>
      <c r="F417" s="44">
        <f t="shared" si="60"/>
        <v>1023</v>
      </c>
    </row>
    <row r="418" spans="1:6" ht="30" x14ac:dyDescent="0.2">
      <c r="A418" s="28" t="s">
        <v>1215</v>
      </c>
      <c r="B418" s="27" t="s">
        <v>1164</v>
      </c>
      <c r="C418" s="14">
        <v>240</v>
      </c>
      <c r="D418" s="44">
        <v>33.46</v>
      </c>
      <c r="E418" s="44">
        <v>60</v>
      </c>
      <c r="F418" s="44">
        <v>60</v>
      </c>
    </row>
    <row r="419" spans="1:6" x14ac:dyDescent="0.2">
      <c r="A419" s="72" t="s">
        <v>1118</v>
      </c>
      <c r="B419" s="27" t="s">
        <v>1164</v>
      </c>
      <c r="C419" s="14">
        <v>610</v>
      </c>
      <c r="D419" s="44">
        <v>620.54</v>
      </c>
      <c r="E419" s="44">
        <v>963</v>
      </c>
      <c r="F419" s="44">
        <v>963</v>
      </c>
    </row>
    <row r="420" spans="1:6" ht="60" x14ac:dyDescent="0.2">
      <c r="A420" s="65" t="s">
        <v>1097</v>
      </c>
      <c r="B420" s="27" t="s">
        <v>1087</v>
      </c>
      <c r="C420" s="14"/>
      <c r="D420" s="44">
        <f>SUM(D421:D422)</f>
        <v>324</v>
      </c>
      <c r="E420" s="44">
        <f t="shared" ref="E420:F420" si="61">SUM(E421:E422)</f>
        <v>324</v>
      </c>
      <c r="F420" s="44">
        <f t="shared" si="61"/>
        <v>324</v>
      </c>
    </row>
    <row r="421" spans="1:6" ht="30" x14ac:dyDescent="0.2">
      <c r="A421" s="66" t="s">
        <v>1111</v>
      </c>
      <c r="B421" s="27" t="s">
        <v>1087</v>
      </c>
      <c r="C421" s="14">
        <v>320</v>
      </c>
      <c r="D421" s="44">
        <v>70</v>
      </c>
      <c r="E421" s="44">
        <v>70</v>
      </c>
      <c r="F421" s="44">
        <v>70</v>
      </c>
    </row>
    <row r="422" spans="1:6" x14ac:dyDescent="0.2">
      <c r="A422" s="28" t="s">
        <v>1248</v>
      </c>
      <c r="B422" s="27" t="s">
        <v>1087</v>
      </c>
      <c r="C422" s="14">
        <v>350</v>
      </c>
      <c r="D422" s="44">
        <v>254</v>
      </c>
      <c r="E422" s="44">
        <v>254</v>
      </c>
      <c r="F422" s="44">
        <v>254</v>
      </c>
    </row>
    <row r="423" spans="1:6" ht="75" x14ac:dyDescent="0.2">
      <c r="A423" s="19" t="s">
        <v>1098</v>
      </c>
      <c r="B423" s="27" t="s">
        <v>1088</v>
      </c>
      <c r="C423" s="14"/>
      <c r="D423" s="44">
        <f>SUM(D424)</f>
        <v>72</v>
      </c>
      <c r="E423" s="44">
        <f>SUM(E424)</f>
        <v>54</v>
      </c>
      <c r="F423" s="44">
        <f>SUM(F424)</f>
        <v>54</v>
      </c>
    </row>
    <row r="424" spans="1:6" ht="30" x14ac:dyDescent="0.2">
      <c r="A424" s="66" t="s">
        <v>1111</v>
      </c>
      <c r="B424" s="27" t="s">
        <v>1088</v>
      </c>
      <c r="C424" s="14">
        <v>320</v>
      </c>
      <c r="D424" s="44">
        <v>72</v>
      </c>
      <c r="E424" s="44">
        <v>54</v>
      </c>
      <c r="F424" s="44">
        <v>54</v>
      </c>
    </row>
    <row r="425" spans="1:6" ht="90" x14ac:dyDescent="0.2">
      <c r="A425" s="19" t="s">
        <v>1099</v>
      </c>
      <c r="B425" s="27" t="s">
        <v>1089</v>
      </c>
      <c r="C425" s="14"/>
      <c r="D425" s="44">
        <f>SUM(D426)</f>
        <v>10</v>
      </c>
      <c r="E425" s="44">
        <f>SUM(E426)</f>
        <v>10</v>
      </c>
      <c r="F425" s="44">
        <f>SUM(F426)</f>
        <v>10</v>
      </c>
    </row>
    <row r="426" spans="1:6" ht="30" x14ac:dyDescent="0.2">
      <c r="A426" s="66" t="s">
        <v>1111</v>
      </c>
      <c r="B426" s="27" t="s">
        <v>1089</v>
      </c>
      <c r="C426" s="14">
        <v>320</v>
      </c>
      <c r="D426" s="44">
        <v>10</v>
      </c>
      <c r="E426" s="44">
        <v>10</v>
      </c>
      <c r="F426" s="44">
        <v>10</v>
      </c>
    </row>
    <row r="427" spans="1:6" ht="75" x14ac:dyDescent="0.2">
      <c r="A427" s="19" t="s">
        <v>1100</v>
      </c>
      <c r="B427" s="27" t="s">
        <v>1090</v>
      </c>
      <c r="C427" s="14"/>
      <c r="D427" s="44">
        <f>SUM(D428)</f>
        <v>292</v>
      </c>
      <c r="E427" s="44">
        <f>SUM(E428)</f>
        <v>292</v>
      </c>
      <c r="F427" s="44">
        <f>SUM(F428)</f>
        <v>292</v>
      </c>
    </row>
    <row r="428" spans="1:6" ht="30" x14ac:dyDescent="0.2">
      <c r="A428" s="66" t="s">
        <v>1111</v>
      </c>
      <c r="B428" s="27" t="s">
        <v>1090</v>
      </c>
      <c r="C428" s="14">
        <v>320</v>
      </c>
      <c r="D428" s="44">
        <v>292</v>
      </c>
      <c r="E428" s="44">
        <v>292</v>
      </c>
      <c r="F428" s="44">
        <v>292</v>
      </c>
    </row>
    <row r="429" spans="1:6" ht="45" x14ac:dyDescent="0.2">
      <c r="A429" s="28" t="s">
        <v>1101</v>
      </c>
      <c r="B429" s="27" t="s">
        <v>1091</v>
      </c>
      <c r="C429" s="14"/>
      <c r="D429" s="44">
        <f>SUM(D430:D431)</f>
        <v>700</v>
      </c>
      <c r="E429" s="44">
        <f>SUM(E430:E431)</f>
        <v>700</v>
      </c>
      <c r="F429" s="44">
        <f>SUM(F430:F431)</f>
        <v>700</v>
      </c>
    </row>
    <row r="430" spans="1:6" ht="30" x14ac:dyDescent="0.2">
      <c r="A430" s="66" t="s">
        <v>1117</v>
      </c>
      <c r="B430" s="27" t="s">
        <v>1091</v>
      </c>
      <c r="C430" s="14">
        <v>120</v>
      </c>
      <c r="D430" s="44">
        <v>430.5</v>
      </c>
      <c r="E430" s="44">
        <v>424</v>
      </c>
      <c r="F430" s="44">
        <v>424</v>
      </c>
    </row>
    <row r="431" spans="1:6" ht="30" x14ac:dyDescent="0.2">
      <c r="A431" s="66" t="s">
        <v>1113</v>
      </c>
      <c r="B431" s="27" t="s">
        <v>1091</v>
      </c>
      <c r="C431" s="14">
        <v>240</v>
      </c>
      <c r="D431" s="44">
        <v>269.5</v>
      </c>
      <c r="E431" s="44">
        <v>276</v>
      </c>
      <c r="F431" s="44">
        <v>276</v>
      </c>
    </row>
    <row r="432" spans="1:6" ht="30" x14ac:dyDescent="0.2">
      <c r="A432" s="77" t="s">
        <v>1310</v>
      </c>
      <c r="B432" s="27" t="s">
        <v>1312</v>
      </c>
      <c r="C432" s="14"/>
      <c r="D432" s="44">
        <f>SUM(D433)</f>
        <v>700</v>
      </c>
      <c r="E432" s="44">
        <f t="shared" ref="E432:F432" si="62">SUM(E433)</f>
        <v>0</v>
      </c>
      <c r="F432" s="44">
        <f t="shared" si="62"/>
        <v>0</v>
      </c>
    </row>
    <row r="433" spans="1:6" ht="45" x14ac:dyDescent="0.2">
      <c r="A433" s="77" t="s">
        <v>1311</v>
      </c>
      <c r="B433" s="27" t="s">
        <v>1312</v>
      </c>
      <c r="C433" s="14">
        <v>810</v>
      </c>
      <c r="D433" s="44">
        <v>700</v>
      </c>
      <c r="E433" s="44">
        <v>0</v>
      </c>
      <c r="F433" s="44">
        <v>0</v>
      </c>
    </row>
    <row r="434" spans="1:6" ht="60" x14ac:dyDescent="0.2">
      <c r="A434" s="28" t="s">
        <v>1040</v>
      </c>
      <c r="B434" s="27" t="s">
        <v>895</v>
      </c>
      <c r="C434" s="14"/>
      <c r="D434" s="44">
        <f>SUM(D435)</f>
        <v>13</v>
      </c>
      <c r="E434" s="44">
        <f>SUM(E435)</f>
        <v>13</v>
      </c>
      <c r="F434" s="44">
        <f>SUM(F435)</f>
        <v>13</v>
      </c>
    </row>
    <row r="435" spans="1:6" ht="30" x14ac:dyDescent="0.2">
      <c r="A435" s="66" t="s">
        <v>1113</v>
      </c>
      <c r="B435" s="27" t="s">
        <v>895</v>
      </c>
      <c r="C435" s="14">
        <v>240</v>
      </c>
      <c r="D435" s="44">
        <v>13</v>
      </c>
      <c r="E435" s="44">
        <v>13</v>
      </c>
      <c r="F435" s="44">
        <v>13</v>
      </c>
    </row>
    <row r="436" spans="1:6" ht="45" x14ac:dyDescent="0.2">
      <c r="A436" s="28" t="s">
        <v>887</v>
      </c>
      <c r="B436" s="27" t="s">
        <v>886</v>
      </c>
      <c r="C436" s="14"/>
      <c r="D436" s="44">
        <f>SUM(D437)</f>
        <v>115</v>
      </c>
      <c r="E436" s="44">
        <f>SUM(E437)</f>
        <v>115</v>
      </c>
      <c r="F436" s="44">
        <f>SUM(F437)</f>
        <v>115</v>
      </c>
    </row>
    <row r="437" spans="1:6" ht="30" x14ac:dyDescent="0.2">
      <c r="A437" s="66" t="s">
        <v>1113</v>
      </c>
      <c r="B437" s="27" t="s">
        <v>886</v>
      </c>
      <c r="C437" s="14">
        <v>240</v>
      </c>
      <c r="D437" s="44">
        <v>115</v>
      </c>
      <c r="E437" s="44">
        <v>115</v>
      </c>
      <c r="F437" s="44">
        <v>115</v>
      </c>
    </row>
    <row r="438" spans="1:6" s="6" customFormat="1" ht="90" x14ac:dyDescent="0.2">
      <c r="A438" s="19" t="s">
        <v>1074</v>
      </c>
      <c r="B438" s="27" t="s">
        <v>1058</v>
      </c>
      <c r="C438" s="14"/>
      <c r="D438" s="44">
        <f>SUM(D439)</f>
        <v>3059</v>
      </c>
      <c r="E438" s="44">
        <f>SUM(E439)</f>
        <v>3969</v>
      </c>
      <c r="F438" s="44">
        <f>SUM(F439)</f>
        <v>3969</v>
      </c>
    </row>
    <row r="439" spans="1:6" s="6" customFormat="1" ht="30" x14ac:dyDescent="0.2">
      <c r="A439" s="72" t="s">
        <v>1127</v>
      </c>
      <c r="B439" s="27" t="s">
        <v>1058</v>
      </c>
      <c r="C439" s="14">
        <v>310</v>
      </c>
      <c r="D439" s="44">
        <v>3059</v>
      </c>
      <c r="E439" s="44">
        <v>3969</v>
      </c>
      <c r="F439" s="44">
        <v>3969</v>
      </c>
    </row>
    <row r="440" spans="1:6" s="6" customFormat="1" ht="120" x14ac:dyDescent="0.2">
      <c r="A440" s="19" t="s">
        <v>1075</v>
      </c>
      <c r="B440" s="27" t="s">
        <v>1059</v>
      </c>
      <c r="C440" s="14"/>
      <c r="D440" s="44">
        <f>SUM(D441:D442)</f>
        <v>5002</v>
      </c>
      <c r="E440" s="44">
        <f>SUM(E441:E442)</f>
        <v>9972</v>
      </c>
      <c r="F440" s="44">
        <f>SUM(F441:F442)</f>
        <v>10721</v>
      </c>
    </row>
    <row r="441" spans="1:6" ht="30" x14ac:dyDescent="0.2">
      <c r="A441" s="66" t="s">
        <v>1113</v>
      </c>
      <c r="B441" s="27" t="s">
        <v>1059</v>
      </c>
      <c r="C441" s="14">
        <v>240</v>
      </c>
      <c r="D441" s="44">
        <v>135</v>
      </c>
      <c r="E441" s="44">
        <v>230</v>
      </c>
      <c r="F441" s="44">
        <v>245</v>
      </c>
    </row>
    <row r="442" spans="1:6" s="6" customFormat="1" ht="30" x14ac:dyDescent="0.2">
      <c r="A442" s="72" t="s">
        <v>1127</v>
      </c>
      <c r="B442" s="27" t="s">
        <v>1059</v>
      </c>
      <c r="C442" s="14">
        <v>310</v>
      </c>
      <c r="D442" s="44">
        <v>4867</v>
      </c>
      <c r="E442" s="44">
        <v>9742</v>
      </c>
      <c r="F442" s="44">
        <v>10476</v>
      </c>
    </row>
    <row r="443" spans="1:6" ht="75" x14ac:dyDescent="0.2">
      <c r="A443" s="19" t="s">
        <v>1076</v>
      </c>
      <c r="B443" s="27" t="s">
        <v>1060</v>
      </c>
      <c r="C443" s="14"/>
      <c r="D443" s="44">
        <f>SUM(D444:D445)</f>
        <v>7215</v>
      </c>
      <c r="E443" s="44">
        <f>SUM(E444:E445)</f>
        <v>6819</v>
      </c>
      <c r="F443" s="44">
        <f>SUM(F444:F445)</f>
        <v>6421</v>
      </c>
    </row>
    <row r="444" spans="1:6" ht="30" x14ac:dyDescent="0.2">
      <c r="A444" s="66" t="s">
        <v>1113</v>
      </c>
      <c r="B444" s="27" t="s">
        <v>1060</v>
      </c>
      <c r="C444" s="14">
        <v>240</v>
      </c>
      <c r="D444" s="44">
        <v>95</v>
      </c>
      <c r="E444" s="44">
        <v>95</v>
      </c>
      <c r="F444" s="44">
        <v>95</v>
      </c>
    </row>
    <row r="445" spans="1:6" ht="30" x14ac:dyDescent="0.2">
      <c r="A445" s="72" t="s">
        <v>1127</v>
      </c>
      <c r="B445" s="27" t="s">
        <v>1060</v>
      </c>
      <c r="C445" s="14">
        <v>310</v>
      </c>
      <c r="D445" s="44">
        <v>7120</v>
      </c>
      <c r="E445" s="44">
        <v>6724</v>
      </c>
      <c r="F445" s="44">
        <v>6326</v>
      </c>
    </row>
    <row r="446" spans="1:6" ht="75" x14ac:dyDescent="0.2">
      <c r="A446" s="19" t="s">
        <v>1077</v>
      </c>
      <c r="B446" s="27" t="s">
        <v>1061</v>
      </c>
      <c r="C446" s="14"/>
      <c r="D446" s="44">
        <f>SUM(D447)</f>
        <v>13552</v>
      </c>
      <c r="E446" s="44">
        <f>SUM(E447)</f>
        <v>13552</v>
      </c>
      <c r="F446" s="44">
        <f>SUM(F447)</f>
        <v>13552</v>
      </c>
    </row>
    <row r="447" spans="1:6" ht="30" x14ac:dyDescent="0.2">
      <c r="A447" s="72" t="s">
        <v>1127</v>
      </c>
      <c r="B447" s="27" t="s">
        <v>1061</v>
      </c>
      <c r="C447" s="14">
        <v>310</v>
      </c>
      <c r="D447" s="44">
        <v>13552</v>
      </c>
      <c r="E447" s="44">
        <v>13552</v>
      </c>
      <c r="F447" s="44">
        <v>13552</v>
      </c>
    </row>
    <row r="448" spans="1:6" ht="90" x14ac:dyDescent="0.2">
      <c r="A448" s="19" t="s">
        <v>1078</v>
      </c>
      <c r="B448" s="27" t="s">
        <v>1062</v>
      </c>
      <c r="C448" s="14"/>
      <c r="D448" s="44">
        <f>SUM(D449:D450)</f>
        <v>8.99</v>
      </c>
      <c r="E448" s="44">
        <f>SUM(E449:E450)</f>
        <v>12</v>
      </c>
      <c r="F448" s="44">
        <f>SUM(F449:F450)</f>
        <v>12</v>
      </c>
    </row>
    <row r="449" spans="1:249" ht="30" x14ac:dyDescent="0.2">
      <c r="A449" s="66" t="s">
        <v>1113</v>
      </c>
      <c r="B449" s="27" t="s">
        <v>1062</v>
      </c>
      <c r="C449" s="14">
        <v>240</v>
      </c>
      <c r="D449" s="44">
        <v>0.5</v>
      </c>
      <c r="E449" s="44">
        <v>0.5</v>
      </c>
      <c r="F449" s="44">
        <v>0.5</v>
      </c>
    </row>
    <row r="450" spans="1:249" ht="30" x14ac:dyDescent="0.2">
      <c r="A450" s="72" t="s">
        <v>1127</v>
      </c>
      <c r="B450" s="27" t="s">
        <v>1062</v>
      </c>
      <c r="C450" s="14">
        <v>310</v>
      </c>
      <c r="D450" s="44">
        <v>8.49</v>
      </c>
      <c r="E450" s="44">
        <v>11.5</v>
      </c>
      <c r="F450" s="44">
        <v>11.5</v>
      </c>
    </row>
    <row r="451" spans="1:249" ht="120" x14ac:dyDescent="0.2">
      <c r="A451" s="28" t="s">
        <v>1079</v>
      </c>
      <c r="B451" s="27" t="s">
        <v>1063</v>
      </c>
      <c r="C451" s="14"/>
      <c r="D451" s="44">
        <f>SUM(D452:D453)</f>
        <v>331</v>
      </c>
      <c r="E451" s="44">
        <f>SUM(E452:E453)</f>
        <v>269</v>
      </c>
      <c r="F451" s="44">
        <f>SUM(F452:F453)</f>
        <v>269</v>
      </c>
    </row>
    <row r="452" spans="1:249" ht="30" x14ac:dyDescent="0.2">
      <c r="A452" s="66" t="s">
        <v>1113</v>
      </c>
      <c r="B452" s="27" t="s">
        <v>1063</v>
      </c>
      <c r="C452" s="14">
        <v>240</v>
      </c>
      <c r="D452" s="44">
        <v>15</v>
      </c>
      <c r="E452" s="44">
        <v>15</v>
      </c>
      <c r="F452" s="44">
        <v>15</v>
      </c>
    </row>
    <row r="453" spans="1:249" ht="30" x14ac:dyDescent="0.2">
      <c r="A453" s="72" t="s">
        <v>1127</v>
      </c>
      <c r="B453" s="27" t="s">
        <v>1063</v>
      </c>
      <c r="C453" s="14">
        <v>310</v>
      </c>
      <c r="D453" s="44">
        <v>316</v>
      </c>
      <c r="E453" s="44">
        <v>254</v>
      </c>
      <c r="F453" s="44">
        <v>254</v>
      </c>
    </row>
    <row r="454" spans="1:249" ht="75" x14ac:dyDescent="0.2">
      <c r="A454" s="19" t="s">
        <v>1080</v>
      </c>
      <c r="B454" s="27" t="s">
        <v>1064</v>
      </c>
      <c r="C454" s="14"/>
      <c r="D454" s="44">
        <f>SUM(D455:D456)</f>
        <v>61</v>
      </c>
      <c r="E454" s="44">
        <f>SUM(E455:E456)</f>
        <v>64</v>
      </c>
      <c r="F454" s="44">
        <f>SUM(F455:F456)</f>
        <v>64</v>
      </c>
    </row>
    <row r="455" spans="1:249" ht="30" x14ac:dyDescent="0.2">
      <c r="A455" s="66" t="s">
        <v>1113</v>
      </c>
      <c r="B455" s="27" t="s">
        <v>1064</v>
      </c>
      <c r="C455" s="14">
        <v>240</v>
      </c>
      <c r="D455" s="44">
        <v>4</v>
      </c>
      <c r="E455" s="44">
        <v>4</v>
      </c>
      <c r="F455" s="44">
        <v>4</v>
      </c>
    </row>
    <row r="456" spans="1:249" ht="30" x14ac:dyDescent="0.2">
      <c r="A456" s="72" t="s">
        <v>1127</v>
      </c>
      <c r="B456" s="27" t="s">
        <v>1064</v>
      </c>
      <c r="C456" s="14">
        <v>310</v>
      </c>
      <c r="D456" s="44">
        <v>57</v>
      </c>
      <c r="E456" s="44">
        <v>60</v>
      </c>
      <c r="F456" s="44">
        <v>60</v>
      </c>
    </row>
    <row r="457" spans="1:249" ht="135" x14ac:dyDescent="0.2">
      <c r="A457" s="19" t="s">
        <v>1081</v>
      </c>
      <c r="B457" s="27" t="s">
        <v>1065</v>
      </c>
      <c r="C457" s="14"/>
      <c r="D457" s="44">
        <f>SUM(D458:D459)</f>
        <v>26088</v>
      </c>
      <c r="E457" s="44">
        <f>SUM(E458:E459)</f>
        <v>22088</v>
      </c>
      <c r="F457" s="44">
        <f>SUM(F458:F459)</f>
        <v>22088</v>
      </c>
    </row>
    <row r="458" spans="1:249" ht="30" x14ac:dyDescent="0.2">
      <c r="A458" s="66" t="s">
        <v>1113</v>
      </c>
      <c r="B458" s="27" t="s">
        <v>1065</v>
      </c>
      <c r="C458" s="14">
        <v>240</v>
      </c>
      <c r="D458" s="44">
        <v>308</v>
      </c>
      <c r="E458" s="44">
        <v>230</v>
      </c>
      <c r="F458" s="44">
        <v>230</v>
      </c>
    </row>
    <row r="459" spans="1:249" ht="30" x14ac:dyDescent="0.2">
      <c r="A459" s="72" t="s">
        <v>1127</v>
      </c>
      <c r="B459" s="27" t="s">
        <v>1065</v>
      </c>
      <c r="C459" s="14">
        <v>310</v>
      </c>
      <c r="D459" s="44">
        <v>25780</v>
      </c>
      <c r="E459" s="44">
        <v>21858</v>
      </c>
      <c r="F459" s="44">
        <v>21858</v>
      </c>
    </row>
    <row r="460" spans="1:249" s="6" customFormat="1" ht="105" x14ac:dyDescent="0.2">
      <c r="A460" s="19" t="s">
        <v>1082</v>
      </c>
      <c r="B460" s="27" t="s">
        <v>1066</v>
      </c>
      <c r="C460" s="26"/>
      <c r="D460" s="44">
        <f>SUM(D461:D463)</f>
        <v>472</v>
      </c>
      <c r="E460" s="44">
        <f>SUM(E461:E463)</f>
        <v>472</v>
      </c>
      <c r="F460" s="44">
        <f>SUM(F461:F463)</f>
        <v>472</v>
      </c>
      <c r="G460" s="8"/>
      <c r="H460" s="7"/>
      <c r="I460" s="8"/>
      <c r="J460" s="7"/>
      <c r="K460" s="8"/>
      <c r="L460" s="7"/>
      <c r="M460" s="8"/>
      <c r="N460" s="7"/>
      <c r="O460" s="8"/>
      <c r="P460" s="7"/>
      <c r="Q460" s="8"/>
      <c r="R460" s="7"/>
      <c r="S460" s="8"/>
      <c r="T460" s="7"/>
      <c r="U460" s="8"/>
      <c r="V460" s="7"/>
      <c r="W460" s="8"/>
      <c r="X460" s="7"/>
      <c r="Y460" s="8"/>
      <c r="Z460" s="7"/>
      <c r="AA460" s="8"/>
      <c r="AB460" s="7"/>
      <c r="AC460" s="8"/>
      <c r="AD460" s="7"/>
      <c r="AE460" s="8"/>
      <c r="AF460" s="7"/>
      <c r="AG460" s="8"/>
      <c r="AH460" s="7"/>
      <c r="AI460" s="8"/>
      <c r="AJ460" s="7"/>
      <c r="AK460" s="8"/>
      <c r="AL460" s="7"/>
      <c r="AM460" s="8"/>
      <c r="AN460" s="7"/>
      <c r="AO460" s="8"/>
      <c r="AP460" s="7"/>
      <c r="AQ460" s="8"/>
      <c r="AR460" s="7"/>
      <c r="AS460" s="8"/>
      <c r="AT460" s="7"/>
      <c r="AU460" s="8"/>
      <c r="AV460" s="7"/>
      <c r="AW460" s="8"/>
      <c r="AX460" s="7"/>
      <c r="AY460" s="8"/>
      <c r="AZ460" s="7"/>
      <c r="BA460" s="8"/>
      <c r="BB460" s="7"/>
      <c r="BC460" s="8"/>
      <c r="BD460" s="7"/>
      <c r="BE460" s="8"/>
      <c r="BF460" s="7"/>
      <c r="BG460" s="8"/>
      <c r="BH460" s="7"/>
      <c r="BI460" s="8"/>
      <c r="BJ460" s="7"/>
      <c r="BK460" s="8"/>
      <c r="BL460" s="7"/>
      <c r="BM460" s="8"/>
      <c r="BN460" s="7"/>
      <c r="BO460" s="8"/>
      <c r="BP460" s="7"/>
      <c r="BQ460" s="8"/>
      <c r="BR460" s="7"/>
      <c r="BS460" s="8"/>
      <c r="BT460" s="7"/>
      <c r="BU460" s="8"/>
      <c r="BV460" s="7"/>
      <c r="BW460" s="8"/>
      <c r="BX460" s="7"/>
      <c r="BY460" s="8"/>
      <c r="BZ460" s="7"/>
      <c r="CA460" s="8"/>
      <c r="CB460" s="7"/>
      <c r="CC460" s="8"/>
      <c r="CD460" s="7"/>
      <c r="CE460" s="8"/>
      <c r="CF460" s="7"/>
      <c r="CG460" s="8"/>
      <c r="CH460" s="7"/>
      <c r="CI460" s="8"/>
      <c r="CJ460" s="7"/>
      <c r="CK460" s="8"/>
      <c r="CL460" s="7"/>
      <c r="CM460" s="8"/>
      <c r="CN460" s="7"/>
      <c r="CO460" s="8"/>
      <c r="CP460" s="7"/>
      <c r="CQ460" s="8"/>
      <c r="CR460" s="7"/>
      <c r="CS460" s="8"/>
      <c r="CT460" s="7"/>
      <c r="CU460" s="8"/>
      <c r="CV460" s="7"/>
      <c r="CW460" s="8"/>
      <c r="CX460" s="7"/>
      <c r="CY460" s="8"/>
      <c r="CZ460" s="7"/>
      <c r="DA460" s="8"/>
      <c r="DB460" s="7"/>
      <c r="DC460" s="8"/>
      <c r="DD460" s="7"/>
      <c r="DE460" s="8"/>
      <c r="DF460" s="7"/>
      <c r="DG460" s="8"/>
      <c r="DH460" s="7"/>
      <c r="DI460" s="8"/>
      <c r="DJ460" s="7"/>
      <c r="DK460" s="8"/>
      <c r="DL460" s="7"/>
      <c r="DM460" s="8"/>
      <c r="DN460" s="7"/>
      <c r="DO460" s="8"/>
      <c r="DP460" s="7"/>
      <c r="DQ460" s="8"/>
      <c r="DR460" s="7"/>
      <c r="DS460" s="8"/>
      <c r="DT460" s="7"/>
      <c r="DU460" s="8"/>
      <c r="DV460" s="7"/>
      <c r="DW460" s="8"/>
      <c r="DX460" s="7"/>
      <c r="DY460" s="8"/>
      <c r="DZ460" s="7"/>
      <c r="EA460" s="8"/>
      <c r="EB460" s="7"/>
      <c r="EC460" s="8"/>
      <c r="ED460" s="7"/>
      <c r="EE460" s="8"/>
      <c r="EF460" s="7"/>
      <c r="EG460" s="8"/>
      <c r="EH460" s="7"/>
      <c r="EI460" s="8"/>
      <c r="EJ460" s="7"/>
      <c r="EK460" s="8"/>
      <c r="EL460" s="7"/>
      <c r="EM460" s="8"/>
      <c r="EN460" s="7"/>
      <c r="EO460" s="8"/>
      <c r="EP460" s="7"/>
      <c r="EQ460" s="8"/>
      <c r="ER460" s="7"/>
      <c r="ES460" s="8"/>
      <c r="ET460" s="7"/>
      <c r="EU460" s="8"/>
      <c r="EV460" s="7"/>
      <c r="EW460" s="8"/>
      <c r="EX460" s="7"/>
      <c r="EY460" s="8"/>
      <c r="EZ460" s="7"/>
      <c r="FA460" s="8"/>
      <c r="FB460" s="7"/>
      <c r="FC460" s="8"/>
      <c r="FD460" s="7"/>
      <c r="FE460" s="8"/>
      <c r="FF460" s="7"/>
      <c r="FG460" s="8"/>
      <c r="FH460" s="7"/>
      <c r="FI460" s="8"/>
      <c r="FJ460" s="7"/>
      <c r="FK460" s="8"/>
      <c r="FL460" s="7"/>
      <c r="FM460" s="8"/>
      <c r="FN460" s="7"/>
      <c r="FO460" s="8"/>
      <c r="FP460" s="7"/>
      <c r="FQ460" s="8"/>
      <c r="FR460" s="7"/>
      <c r="FS460" s="8"/>
      <c r="FT460" s="7"/>
      <c r="FU460" s="8"/>
      <c r="FV460" s="7"/>
      <c r="FW460" s="8"/>
      <c r="FX460" s="7"/>
      <c r="FY460" s="8"/>
      <c r="FZ460" s="7"/>
      <c r="GA460" s="8"/>
      <c r="GB460" s="7"/>
      <c r="GC460" s="8"/>
      <c r="GD460" s="7"/>
      <c r="GE460" s="8"/>
      <c r="GF460" s="7"/>
      <c r="GG460" s="8"/>
      <c r="GH460" s="7"/>
      <c r="GI460" s="8"/>
      <c r="GJ460" s="7"/>
      <c r="GK460" s="8"/>
      <c r="GL460" s="7"/>
      <c r="GM460" s="8"/>
      <c r="GN460" s="7"/>
      <c r="GO460" s="8"/>
      <c r="GP460" s="7"/>
      <c r="GQ460" s="8"/>
      <c r="GR460" s="7"/>
      <c r="GS460" s="8"/>
      <c r="GT460" s="7"/>
      <c r="GU460" s="8"/>
      <c r="GV460" s="7"/>
      <c r="GW460" s="8"/>
      <c r="GX460" s="7"/>
      <c r="GY460" s="8"/>
      <c r="GZ460" s="7"/>
      <c r="HA460" s="8"/>
      <c r="HB460" s="7"/>
      <c r="HC460" s="8"/>
      <c r="HD460" s="7"/>
      <c r="HE460" s="8"/>
      <c r="HF460" s="7"/>
      <c r="HG460" s="8"/>
      <c r="HH460" s="7"/>
      <c r="HI460" s="8"/>
      <c r="HJ460" s="7"/>
      <c r="HK460" s="8"/>
      <c r="HL460" s="7"/>
      <c r="HM460" s="8"/>
      <c r="HN460" s="7"/>
      <c r="HO460" s="8"/>
      <c r="HP460" s="7"/>
      <c r="HQ460" s="8"/>
      <c r="HR460" s="7"/>
      <c r="HS460" s="8"/>
      <c r="HT460" s="7"/>
      <c r="HU460" s="8"/>
      <c r="HV460" s="7"/>
      <c r="HW460" s="8"/>
      <c r="HX460" s="7"/>
      <c r="HY460" s="8"/>
      <c r="HZ460" s="7"/>
      <c r="IA460" s="8"/>
      <c r="IB460" s="7"/>
      <c r="IC460" s="8"/>
      <c r="ID460" s="7"/>
      <c r="IE460" s="8"/>
      <c r="IF460" s="7"/>
      <c r="IG460" s="8"/>
      <c r="IH460" s="7"/>
      <c r="II460" s="8"/>
      <c r="IJ460" s="7"/>
      <c r="IK460" s="8"/>
      <c r="IL460" s="7"/>
      <c r="IM460" s="8"/>
      <c r="IN460" s="7"/>
      <c r="IO460" s="8"/>
    </row>
    <row r="461" spans="1:249" ht="30" x14ac:dyDescent="0.2">
      <c r="A461" s="66" t="s">
        <v>1113</v>
      </c>
      <c r="B461" s="27" t="s">
        <v>1066</v>
      </c>
      <c r="C461" s="14">
        <v>240</v>
      </c>
      <c r="D461" s="44">
        <v>31</v>
      </c>
      <c r="E461" s="44">
        <v>31</v>
      </c>
      <c r="F461" s="44">
        <v>31</v>
      </c>
    </row>
    <row r="462" spans="1:249" s="6" customFormat="1" ht="30" x14ac:dyDescent="0.2">
      <c r="A462" s="72" t="s">
        <v>1127</v>
      </c>
      <c r="B462" s="27" t="s">
        <v>1066</v>
      </c>
      <c r="C462" s="26">
        <v>310</v>
      </c>
      <c r="D462" s="44">
        <v>361</v>
      </c>
      <c r="E462" s="44">
        <v>361</v>
      </c>
      <c r="F462" s="44">
        <v>361</v>
      </c>
      <c r="G462" s="8"/>
      <c r="H462" s="7"/>
      <c r="I462" s="8"/>
      <c r="J462" s="7"/>
      <c r="K462" s="8"/>
      <c r="L462" s="7"/>
      <c r="M462" s="8"/>
      <c r="N462" s="7"/>
      <c r="O462" s="8"/>
      <c r="P462" s="7"/>
      <c r="Q462" s="8"/>
      <c r="R462" s="7"/>
      <c r="S462" s="8"/>
      <c r="T462" s="7"/>
      <c r="U462" s="8"/>
      <c r="V462" s="7"/>
      <c r="W462" s="8"/>
      <c r="X462" s="7"/>
      <c r="Y462" s="8"/>
      <c r="Z462" s="7"/>
      <c r="AA462" s="8"/>
      <c r="AB462" s="7"/>
      <c r="AC462" s="8"/>
      <c r="AD462" s="7"/>
      <c r="AE462" s="8"/>
      <c r="AF462" s="7"/>
      <c r="AG462" s="8"/>
      <c r="AH462" s="7"/>
      <c r="AI462" s="8"/>
      <c r="AJ462" s="7"/>
      <c r="AK462" s="8"/>
      <c r="AL462" s="7"/>
      <c r="AM462" s="8"/>
      <c r="AN462" s="7"/>
      <c r="AO462" s="8"/>
      <c r="AP462" s="7"/>
      <c r="AQ462" s="8"/>
      <c r="AR462" s="7"/>
      <c r="AS462" s="8"/>
      <c r="AT462" s="7"/>
      <c r="AU462" s="8"/>
      <c r="AV462" s="7"/>
      <c r="AW462" s="8"/>
      <c r="AX462" s="7"/>
      <c r="AY462" s="8"/>
      <c r="AZ462" s="7"/>
      <c r="BA462" s="8"/>
      <c r="BB462" s="7"/>
      <c r="BC462" s="8"/>
      <c r="BD462" s="7"/>
      <c r="BE462" s="8"/>
      <c r="BF462" s="7"/>
      <c r="BG462" s="8"/>
      <c r="BH462" s="7"/>
      <c r="BI462" s="8"/>
      <c r="BJ462" s="7"/>
      <c r="BK462" s="8"/>
      <c r="BL462" s="7"/>
      <c r="BM462" s="8"/>
      <c r="BN462" s="7"/>
      <c r="BO462" s="8"/>
      <c r="BP462" s="7"/>
      <c r="BQ462" s="8"/>
      <c r="BR462" s="7"/>
      <c r="BS462" s="8"/>
      <c r="BT462" s="7"/>
      <c r="BU462" s="8"/>
      <c r="BV462" s="7"/>
      <c r="BW462" s="8"/>
      <c r="BX462" s="7"/>
      <c r="BY462" s="8"/>
      <c r="BZ462" s="7"/>
      <c r="CA462" s="8"/>
      <c r="CB462" s="7"/>
      <c r="CC462" s="8"/>
      <c r="CD462" s="7"/>
      <c r="CE462" s="8"/>
      <c r="CF462" s="7"/>
      <c r="CG462" s="8"/>
      <c r="CH462" s="7"/>
      <c r="CI462" s="8"/>
      <c r="CJ462" s="7"/>
      <c r="CK462" s="8"/>
      <c r="CL462" s="7"/>
      <c r="CM462" s="8"/>
      <c r="CN462" s="7"/>
      <c r="CO462" s="8"/>
      <c r="CP462" s="7"/>
      <c r="CQ462" s="8"/>
      <c r="CR462" s="7"/>
      <c r="CS462" s="8"/>
      <c r="CT462" s="7"/>
      <c r="CU462" s="8"/>
      <c r="CV462" s="7"/>
      <c r="CW462" s="8"/>
      <c r="CX462" s="7"/>
      <c r="CY462" s="8"/>
      <c r="CZ462" s="7"/>
      <c r="DA462" s="8"/>
      <c r="DB462" s="7"/>
      <c r="DC462" s="8"/>
      <c r="DD462" s="7"/>
      <c r="DE462" s="8"/>
      <c r="DF462" s="7"/>
      <c r="DG462" s="8"/>
      <c r="DH462" s="7"/>
      <c r="DI462" s="8"/>
      <c r="DJ462" s="7"/>
      <c r="DK462" s="8"/>
      <c r="DL462" s="7"/>
      <c r="DM462" s="8"/>
      <c r="DN462" s="7"/>
      <c r="DO462" s="8"/>
      <c r="DP462" s="7"/>
      <c r="DQ462" s="8"/>
      <c r="DR462" s="7"/>
      <c r="DS462" s="8"/>
      <c r="DT462" s="7"/>
      <c r="DU462" s="8"/>
      <c r="DV462" s="7"/>
      <c r="DW462" s="8"/>
      <c r="DX462" s="7"/>
      <c r="DY462" s="8"/>
      <c r="DZ462" s="7"/>
      <c r="EA462" s="8"/>
      <c r="EB462" s="7"/>
      <c r="EC462" s="8"/>
      <c r="ED462" s="7"/>
      <c r="EE462" s="8"/>
      <c r="EF462" s="7"/>
      <c r="EG462" s="8"/>
      <c r="EH462" s="7"/>
      <c r="EI462" s="8"/>
      <c r="EJ462" s="7"/>
      <c r="EK462" s="8"/>
      <c r="EL462" s="7"/>
      <c r="EM462" s="8"/>
      <c r="EN462" s="7"/>
      <c r="EO462" s="8"/>
      <c r="EP462" s="7"/>
      <c r="EQ462" s="8"/>
      <c r="ER462" s="7"/>
      <c r="ES462" s="8"/>
      <c r="ET462" s="7"/>
      <c r="EU462" s="8"/>
      <c r="EV462" s="7"/>
      <c r="EW462" s="8"/>
      <c r="EX462" s="7"/>
      <c r="EY462" s="8"/>
      <c r="EZ462" s="7"/>
      <c r="FA462" s="8"/>
      <c r="FB462" s="7"/>
      <c r="FC462" s="8"/>
      <c r="FD462" s="7"/>
      <c r="FE462" s="8"/>
      <c r="FF462" s="7"/>
      <c r="FG462" s="8"/>
      <c r="FH462" s="7"/>
      <c r="FI462" s="8"/>
      <c r="FJ462" s="7"/>
      <c r="FK462" s="8"/>
      <c r="FL462" s="7"/>
      <c r="FM462" s="8"/>
      <c r="FN462" s="7"/>
      <c r="FO462" s="8"/>
      <c r="FP462" s="7"/>
      <c r="FQ462" s="8"/>
      <c r="FR462" s="7"/>
      <c r="FS462" s="8"/>
      <c r="FT462" s="7"/>
      <c r="FU462" s="8"/>
      <c r="FV462" s="7"/>
      <c r="FW462" s="8"/>
      <c r="FX462" s="7"/>
      <c r="FY462" s="8"/>
      <c r="FZ462" s="7"/>
      <c r="GA462" s="8"/>
      <c r="GB462" s="7"/>
      <c r="GC462" s="8"/>
      <c r="GD462" s="7"/>
      <c r="GE462" s="8"/>
      <c r="GF462" s="7"/>
      <c r="GG462" s="8"/>
      <c r="GH462" s="7"/>
      <c r="GI462" s="8"/>
      <c r="GJ462" s="7"/>
      <c r="GK462" s="8"/>
      <c r="GL462" s="7"/>
      <c r="GM462" s="8"/>
      <c r="GN462" s="7"/>
      <c r="GO462" s="8"/>
      <c r="GP462" s="7"/>
      <c r="GQ462" s="8"/>
      <c r="GR462" s="7"/>
      <c r="GS462" s="8"/>
      <c r="GT462" s="7"/>
      <c r="GU462" s="8"/>
      <c r="GV462" s="7"/>
      <c r="GW462" s="8"/>
      <c r="GX462" s="7"/>
      <c r="GY462" s="8"/>
      <c r="GZ462" s="7"/>
      <c r="HA462" s="8"/>
      <c r="HB462" s="7"/>
      <c r="HC462" s="8"/>
      <c r="HD462" s="7"/>
      <c r="HE462" s="8"/>
      <c r="HF462" s="7"/>
      <c r="HG462" s="8"/>
      <c r="HH462" s="7"/>
      <c r="HI462" s="8"/>
      <c r="HJ462" s="7"/>
      <c r="HK462" s="8"/>
      <c r="HL462" s="7"/>
      <c r="HM462" s="8"/>
      <c r="HN462" s="7"/>
      <c r="HO462" s="8"/>
      <c r="HP462" s="7"/>
      <c r="HQ462" s="8"/>
      <c r="HR462" s="7"/>
      <c r="HS462" s="8"/>
      <c r="HT462" s="7"/>
      <c r="HU462" s="8"/>
      <c r="HV462" s="7"/>
      <c r="HW462" s="8"/>
      <c r="HX462" s="7"/>
      <c r="HY462" s="8"/>
      <c r="HZ462" s="7"/>
      <c r="IA462" s="8"/>
      <c r="IB462" s="7"/>
      <c r="IC462" s="8"/>
      <c r="ID462" s="7"/>
      <c r="IE462" s="8"/>
      <c r="IF462" s="7"/>
      <c r="IG462" s="8"/>
      <c r="IH462" s="7"/>
      <c r="II462" s="8"/>
      <c r="IJ462" s="7"/>
      <c r="IK462" s="8"/>
      <c r="IL462" s="7"/>
      <c r="IM462" s="8"/>
      <c r="IN462" s="7"/>
      <c r="IO462" s="8"/>
    </row>
    <row r="463" spans="1:249" s="6" customFormat="1" ht="30" x14ac:dyDescent="0.2">
      <c r="A463" s="66" t="s">
        <v>1111</v>
      </c>
      <c r="B463" s="27" t="s">
        <v>1066</v>
      </c>
      <c r="C463" s="26">
        <v>320</v>
      </c>
      <c r="D463" s="44">
        <v>80</v>
      </c>
      <c r="E463" s="44">
        <v>80</v>
      </c>
      <c r="F463" s="44">
        <v>80</v>
      </c>
      <c r="G463" s="8"/>
      <c r="H463" s="7"/>
      <c r="I463" s="8"/>
      <c r="J463" s="7"/>
      <c r="K463" s="8"/>
      <c r="L463" s="7"/>
      <c r="M463" s="8"/>
      <c r="N463" s="7"/>
      <c r="O463" s="8"/>
      <c r="P463" s="7"/>
      <c r="Q463" s="8"/>
      <c r="R463" s="7"/>
      <c r="S463" s="8"/>
      <c r="T463" s="7"/>
      <c r="U463" s="8"/>
      <c r="V463" s="7"/>
      <c r="W463" s="8"/>
      <c r="X463" s="7"/>
      <c r="Y463" s="8"/>
      <c r="Z463" s="7"/>
      <c r="AA463" s="8"/>
      <c r="AB463" s="7"/>
      <c r="AC463" s="8"/>
      <c r="AD463" s="7"/>
      <c r="AE463" s="8"/>
      <c r="AF463" s="7"/>
      <c r="AG463" s="8"/>
      <c r="AH463" s="7"/>
      <c r="AI463" s="8"/>
      <c r="AJ463" s="7"/>
      <c r="AK463" s="8"/>
      <c r="AL463" s="7"/>
      <c r="AM463" s="8"/>
      <c r="AN463" s="7"/>
      <c r="AO463" s="8"/>
      <c r="AP463" s="7"/>
      <c r="AQ463" s="8"/>
      <c r="AR463" s="7"/>
      <c r="AS463" s="8"/>
      <c r="AT463" s="7"/>
      <c r="AU463" s="8"/>
      <c r="AV463" s="7"/>
      <c r="AW463" s="8"/>
      <c r="AX463" s="7"/>
      <c r="AY463" s="8"/>
      <c r="AZ463" s="7"/>
      <c r="BA463" s="8"/>
      <c r="BB463" s="7"/>
      <c r="BC463" s="8"/>
      <c r="BD463" s="7"/>
      <c r="BE463" s="8"/>
      <c r="BF463" s="7"/>
      <c r="BG463" s="8"/>
      <c r="BH463" s="7"/>
      <c r="BI463" s="8"/>
      <c r="BJ463" s="7"/>
      <c r="BK463" s="8"/>
      <c r="BL463" s="7"/>
      <c r="BM463" s="8"/>
      <c r="BN463" s="7"/>
      <c r="BO463" s="8"/>
      <c r="BP463" s="7"/>
      <c r="BQ463" s="8"/>
      <c r="BR463" s="7"/>
      <c r="BS463" s="8"/>
      <c r="BT463" s="7"/>
      <c r="BU463" s="8"/>
      <c r="BV463" s="7"/>
      <c r="BW463" s="8"/>
      <c r="BX463" s="7"/>
      <c r="BY463" s="8"/>
      <c r="BZ463" s="7"/>
      <c r="CA463" s="8"/>
      <c r="CB463" s="7"/>
      <c r="CC463" s="8"/>
      <c r="CD463" s="7"/>
      <c r="CE463" s="8"/>
      <c r="CF463" s="7"/>
      <c r="CG463" s="8"/>
      <c r="CH463" s="7"/>
      <c r="CI463" s="8"/>
      <c r="CJ463" s="7"/>
      <c r="CK463" s="8"/>
      <c r="CL463" s="7"/>
      <c r="CM463" s="8"/>
      <c r="CN463" s="7"/>
      <c r="CO463" s="8"/>
      <c r="CP463" s="7"/>
      <c r="CQ463" s="8"/>
      <c r="CR463" s="7"/>
      <c r="CS463" s="8"/>
      <c r="CT463" s="7"/>
      <c r="CU463" s="8"/>
      <c r="CV463" s="7"/>
      <c r="CW463" s="8"/>
      <c r="CX463" s="7"/>
      <c r="CY463" s="8"/>
      <c r="CZ463" s="7"/>
      <c r="DA463" s="8"/>
      <c r="DB463" s="7"/>
      <c r="DC463" s="8"/>
      <c r="DD463" s="7"/>
      <c r="DE463" s="8"/>
      <c r="DF463" s="7"/>
      <c r="DG463" s="8"/>
      <c r="DH463" s="7"/>
      <c r="DI463" s="8"/>
      <c r="DJ463" s="7"/>
      <c r="DK463" s="8"/>
      <c r="DL463" s="7"/>
      <c r="DM463" s="8"/>
      <c r="DN463" s="7"/>
      <c r="DO463" s="8"/>
      <c r="DP463" s="7"/>
      <c r="DQ463" s="8"/>
      <c r="DR463" s="7"/>
      <c r="DS463" s="8"/>
      <c r="DT463" s="7"/>
      <c r="DU463" s="8"/>
      <c r="DV463" s="7"/>
      <c r="DW463" s="8"/>
      <c r="DX463" s="7"/>
      <c r="DY463" s="8"/>
      <c r="DZ463" s="7"/>
      <c r="EA463" s="8"/>
      <c r="EB463" s="7"/>
      <c r="EC463" s="8"/>
      <c r="ED463" s="7"/>
      <c r="EE463" s="8"/>
      <c r="EF463" s="7"/>
      <c r="EG463" s="8"/>
      <c r="EH463" s="7"/>
      <c r="EI463" s="8"/>
      <c r="EJ463" s="7"/>
      <c r="EK463" s="8"/>
      <c r="EL463" s="7"/>
      <c r="EM463" s="8"/>
      <c r="EN463" s="7"/>
      <c r="EO463" s="8"/>
      <c r="EP463" s="7"/>
      <c r="EQ463" s="8"/>
      <c r="ER463" s="7"/>
      <c r="ES463" s="8"/>
      <c r="ET463" s="7"/>
      <c r="EU463" s="8"/>
      <c r="EV463" s="7"/>
      <c r="EW463" s="8"/>
      <c r="EX463" s="7"/>
      <c r="EY463" s="8"/>
      <c r="EZ463" s="7"/>
      <c r="FA463" s="8"/>
      <c r="FB463" s="7"/>
      <c r="FC463" s="8"/>
      <c r="FD463" s="7"/>
      <c r="FE463" s="8"/>
      <c r="FF463" s="7"/>
      <c r="FG463" s="8"/>
      <c r="FH463" s="7"/>
      <c r="FI463" s="8"/>
      <c r="FJ463" s="7"/>
      <c r="FK463" s="8"/>
      <c r="FL463" s="7"/>
      <c r="FM463" s="8"/>
      <c r="FN463" s="7"/>
      <c r="FO463" s="8"/>
      <c r="FP463" s="7"/>
      <c r="FQ463" s="8"/>
      <c r="FR463" s="7"/>
      <c r="FS463" s="8"/>
      <c r="FT463" s="7"/>
      <c r="FU463" s="8"/>
      <c r="FV463" s="7"/>
      <c r="FW463" s="8"/>
      <c r="FX463" s="7"/>
      <c r="FY463" s="8"/>
      <c r="FZ463" s="7"/>
      <c r="GA463" s="8"/>
      <c r="GB463" s="7"/>
      <c r="GC463" s="8"/>
      <c r="GD463" s="7"/>
      <c r="GE463" s="8"/>
      <c r="GF463" s="7"/>
      <c r="GG463" s="8"/>
      <c r="GH463" s="7"/>
      <c r="GI463" s="8"/>
      <c r="GJ463" s="7"/>
      <c r="GK463" s="8"/>
      <c r="GL463" s="7"/>
      <c r="GM463" s="8"/>
      <c r="GN463" s="7"/>
      <c r="GO463" s="8"/>
      <c r="GP463" s="7"/>
      <c r="GQ463" s="8"/>
      <c r="GR463" s="7"/>
      <c r="GS463" s="8"/>
      <c r="GT463" s="7"/>
      <c r="GU463" s="8"/>
      <c r="GV463" s="7"/>
      <c r="GW463" s="8"/>
      <c r="GX463" s="7"/>
      <c r="GY463" s="8"/>
      <c r="GZ463" s="7"/>
      <c r="HA463" s="8"/>
      <c r="HB463" s="7"/>
      <c r="HC463" s="8"/>
      <c r="HD463" s="7"/>
      <c r="HE463" s="8"/>
      <c r="HF463" s="7"/>
      <c r="HG463" s="8"/>
      <c r="HH463" s="7"/>
      <c r="HI463" s="8"/>
      <c r="HJ463" s="7"/>
      <c r="HK463" s="8"/>
      <c r="HL463" s="7"/>
      <c r="HM463" s="8"/>
      <c r="HN463" s="7"/>
      <c r="HO463" s="8"/>
      <c r="HP463" s="7"/>
      <c r="HQ463" s="8"/>
      <c r="HR463" s="7"/>
      <c r="HS463" s="8"/>
      <c r="HT463" s="7"/>
      <c r="HU463" s="8"/>
      <c r="HV463" s="7"/>
      <c r="HW463" s="8"/>
      <c r="HX463" s="7"/>
      <c r="HY463" s="8"/>
      <c r="HZ463" s="7"/>
      <c r="IA463" s="8"/>
      <c r="IB463" s="7"/>
      <c r="IC463" s="8"/>
      <c r="ID463" s="7"/>
      <c r="IE463" s="8"/>
      <c r="IF463" s="7"/>
      <c r="IG463" s="8"/>
      <c r="IH463" s="7"/>
      <c r="II463" s="8"/>
      <c r="IJ463" s="7"/>
      <c r="IK463" s="8"/>
      <c r="IL463" s="7"/>
      <c r="IM463" s="8"/>
      <c r="IN463" s="7"/>
      <c r="IO463" s="8"/>
    </row>
    <row r="464" spans="1:249" s="6" customFormat="1" ht="120" x14ac:dyDescent="0.2">
      <c r="A464" s="19" t="s">
        <v>1095</v>
      </c>
      <c r="B464" s="27" t="s">
        <v>1085</v>
      </c>
      <c r="C464" s="14"/>
      <c r="D464" s="44">
        <f>SUM(D465)</f>
        <v>100</v>
      </c>
      <c r="E464" s="44">
        <f>SUM(E465)</f>
        <v>100</v>
      </c>
      <c r="F464" s="44">
        <f>SUM(F465)</f>
        <v>100</v>
      </c>
    </row>
    <row r="465" spans="1:6" ht="30" x14ac:dyDescent="0.2">
      <c r="A465" s="72" t="s">
        <v>1127</v>
      </c>
      <c r="B465" s="27" t="s">
        <v>1085</v>
      </c>
      <c r="C465" s="14">
        <v>310</v>
      </c>
      <c r="D465" s="44">
        <v>100</v>
      </c>
      <c r="E465" s="44">
        <v>100</v>
      </c>
      <c r="F465" s="44">
        <v>100</v>
      </c>
    </row>
    <row r="466" spans="1:6" ht="150" x14ac:dyDescent="0.2">
      <c r="A466" s="19" t="s">
        <v>1102</v>
      </c>
      <c r="B466" s="27" t="s">
        <v>1092</v>
      </c>
      <c r="C466" s="14"/>
      <c r="D466" s="44">
        <f>SUM(D467:D469)</f>
        <v>22990</v>
      </c>
      <c r="E466" s="44">
        <f>SUM(E467:E468)</f>
        <v>21344</v>
      </c>
      <c r="F466" s="44">
        <f>SUM(F467:F468)</f>
        <v>21344</v>
      </c>
    </row>
    <row r="467" spans="1:6" ht="30" x14ac:dyDescent="0.2">
      <c r="A467" s="66" t="s">
        <v>1113</v>
      </c>
      <c r="B467" s="27" t="s">
        <v>1092</v>
      </c>
      <c r="C467" s="14">
        <v>240</v>
      </c>
      <c r="D467" s="44">
        <v>8704</v>
      </c>
      <c r="E467" s="44">
        <v>4</v>
      </c>
      <c r="F467" s="44">
        <v>4</v>
      </c>
    </row>
    <row r="468" spans="1:6" ht="30" x14ac:dyDescent="0.2">
      <c r="A468" s="72" t="s">
        <v>1127</v>
      </c>
      <c r="B468" s="27" t="s">
        <v>1092</v>
      </c>
      <c r="C468" s="14">
        <v>310</v>
      </c>
      <c r="D468" s="44">
        <v>14286</v>
      </c>
      <c r="E468" s="44">
        <v>21340</v>
      </c>
      <c r="F468" s="44">
        <v>21340</v>
      </c>
    </row>
    <row r="469" spans="1:6" ht="30" x14ac:dyDescent="0.2">
      <c r="A469" s="28" t="s">
        <v>1249</v>
      </c>
      <c r="B469" s="27" t="s">
        <v>1092</v>
      </c>
      <c r="C469" s="14">
        <v>330</v>
      </c>
      <c r="D469" s="44">
        <v>0</v>
      </c>
      <c r="E469" s="44">
        <v>0</v>
      </c>
      <c r="F469" s="44">
        <v>0</v>
      </c>
    </row>
    <row r="470" spans="1:6" s="41" customFormat="1" x14ac:dyDescent="0.2">
      <c r="A470" s="75" t="s">
        <v>1128</v>
      </c>
      <c r="B470" s="45"/>
      <c r="C470" s="33"/>
      <c r="D470" s="55"/>
      <c r="E470" s="55">
        <v>4120</v>
      </c>
      <c r="F470" s="55">
        <v>8701</v>
      </c>
    </row>
    <row r="471" spans="1:6" s="41" customFormat="1" x14ac:dyDescent="0.2">
      <c r="A471" s="20" t="s">
        <v>1214</v>
      </c>
      <c r="B471" s="45"/>
      <c r="C471" s="33"/>
      <c r="D471" s="55">
        <f>SUM(D18,D41,D46,D53,D92,D96,D184,D229,D241,D280,D291,D294,D317,D324,D329,D470)</f>
        <v>841649.56780000008</v>
      </c>
      <c r="E471" s="55">
        <f>SUM(E18,E41,E46,E53,E92,E96,E184,E229,E241,E280,E291,E294,E317,E324,E329,E470)</f>
        <v>556323.69999999995</v>
      </c>
      <c r="F471" s="55">
        <f>SUM(F18,F41,F46,F53,F92,F96,F184,F229,F241,F280,F291,F294,F317,F324,F329,F470)</f>
        <v>564567.1</v>
      </c>
    </row>
  </sheetData>
  <mergeCells count="11">
    <mergeCell ref="A12:F12"/>
    <mergeCell ref="A13:F13"/>
    <mergeCell ref="C2:F2"/>
    <mergeCell ref="A10:F10"/>
    <mergeCell ref="C1:F1"/>
    <mergeCell ref="C6:F6"/>
    <mergeCell ref="B7:F7"/>
    <mergeCell ref="B8:F8"/>
    <mergeCell ref="A11:F11"/>
    <mergeCell ref="B3:F3"/>
    <mergeCell ref="B4:F4"/>
  </mergeCells>
  <phoneticPr fontId="0" type="noConversion"/>
  <conditionalFormatting sqref="A30:A31 A22">
    <cfRule type="expression" dxfId="223" priority="259" stopIfTrue="1">
      <formula>ISBLANK($B22)</formula>
    </cfRule>
  </conditionalFormatting>
  <conditionalFormatting sqref="A31">
    <cfRule type="expression" dxfId="222" priority="258" stopIfTrue="1">
      <formula>ISBLANK($B31)</formula>
    </cfRule>
  </conditionalFormatting>
  <conditionalFormatting sqref="A34:A35">
    <cfRule type="expression" dxfId="221" priority="257" stopIfTrue="1">
      <formula>ISBLANK($B34)</formula>
    </cfRule>
  </conditionalFormatting>
  <conditionalFormatting sqref="A35">
    <cfRule type="expression" dxfId="220" priority="256" stopIfTrue="1">
      <formula>ISBLANK($B35)</formula>
    </cfRule>
  </conditionalFormatting>
  <conditionalFormatting sqref="A50">
    <cfRule type="expression" dxfId="219" priority="252" stopIfTrue="1">
      <formula>ISBLANK($B50)</formula>
    </cfRule>
  </conditionalFormatting>
  <conditionalFormatting sqref="A45">
    <cfRule type="expression" dxfId="218" priority="254" stopIfTrue="1">
      <formula>ISBLANK($B45)</formula>
    </cfRule>
  </conditionalFormatting>
  <conditionalFormatting sqref="A48">
    <cfRule type="expression" dxfId="217" priority="253" stopIfTrue="1">
      <formula>ISBLANK($B48)</formula>
    </cfRule>
  </conditionalFormatting>
  <conditionalFormatting sqref="A56">
    <cfRule type="expression" dxfId="216" priority="251" stopIfTrue="1">
      <formula>ISBLANK($B56)</formula>
    </cfRule>
  </conditionalFormatting>
  <conditionalFormatting sqref="A59">
    <cfRule type="expression" dxfId="215" priority="250" stopIfTrue="1">
      <formula>ISBLANK($B59)</formula>
    </cfRule>
  </conditionalFormatting>
  <conditionalFormatting sqref="A90:A91">
    <cfRule type="expression" dxfId="214" priority="249" stopIfTrue="1">
      <formula>ISBLANK($B90)</formula>
    </cfRule>
  </conditionalFormatting>
  <conditionalFormatting sqref="A334:A335">
    <cfRule type="expression" dxfId="213" priority="248" stopIfTrue="1">
      <formula>ISBLANK($B334)</formula>
    </cfRule>
  </conditionalFormatting>
  <conditionalFormatting sqref="A335">
    <cfRule type="expression" dxfId="212" priority="247" stopIfTrue="1">
      <formula>ISBLANK($B335)</formula>
    </cfRule>
  </conditionalFormatting>
  <conditionalFormatting sqref="A345:A346">
    <cfRule type="expression" dxfId="211" priority="246" stopIfTrue="1">
      <formula>ISBLANK($B345)</formula>
    </cfRule>
  </conditionalFormatting>
  <conditionalFormatting sqref="A346">
    <cfRule type="expression" dxfId="210" priority="245" stopIfTrue="1">
      <formula>ISBLANK($B346)</formula>
    </cfRule>
  </conditionalFormatting>
  <conditionalFormatting sqref="A351">
    <cfRule type="expression" dxfId="209" priority="244" stopIfTrue="1">
      <formula>ISBLANK($B351)</formula>
    </cfRule>
  </conditionalFormatting>
  <conditionalFormatting sqref="A365">
    <cfRule type="expression" dxfId="208" priority="241" stopIfTrue="1">
      <formula>ISBLANK($B365)</formula>
    </cfRule>
  </conditionalFormatting>
  <conditionalFormatting sqref="A368">
    <cfRule type="expression" dxfId="207" priority="240" stopIfTrue="1">
      <formula>ISBLANK($B368)</formula>
    </cfRule>
  </conditionalFormatting>
  <conditionalFormatting sqref="A380">
    <cfRule type="expression" dxfId="206" priority="239" stopIfTrue="1">
      <formula>ISBLANK($B380)</formula>
    </cfRule>
  </conditionalFormatting>
  <conditionalFormatting sqref="A383">
    <cfRule type="expression" dxfId="205" priority="238" stopIfTrue="1">
      <formula>ISBLANK($B383)</formula>
    </cfRule>
  </conditionalFormatting>
  <conditionalFormatting sqref="A386">
    <cfRule type="expression" dxfId="204" priority="237" stopIfTrue="1">
      <formula>ISBLANK($B386)</formula>
    </cfRule>
  </conditionalFormatting>
  <conditionalFormatting sqref="A391">
    <cfRule type="expression" dxfId="203" priority="236" stopIfTrue="1">
      <formula>ISBLANK($B391)</formula>
    </cfRule>
  </conditionalFormatting>
  <conditionalFormatting sqref="A394">
    <cfRule type="expression" dxfId="202" priority="235" stopIfTrue="1">
      <formula>ISBLANK($B394)</formula>
    </cfRule>
  </conditionalFormatting>
  <conditionalFormatting sqref="A397">
    <cfRule type="expression" dxfId="201" priority="234" stopIfTrue="1">
      <formula>ISBLANK($B397)</formula>
    </cfRule>
  </conditionalFormatting>
  <conditionalFormatting sqref="A400">
    <cfRule type="expression" dxfId="200" priority="233" stopIfTrue="1">
      <formula>ISBLANK($B400)</formula>
    </cfRule>
  </conditionalFormatting>
  <conditionalFormatting sqref="A403">
    <cfRule type="expression" dxfId="199" priority="232" stopIfTrue="1">
      <formula>ISBLANK($B403)</formula>
    </cfRule>
  </conditionalFormatting>
  <conditionalFormatting sqref="D131:F131 A70:A86">
    <cfRule type="expression" dxfId="198" priority="230" stopIfTrue="1">
      <formula>ISBLANK($D70)</formula>
    </cfRule>
  </conditionalFormatting>
  <conditionalFormatting sqref="A24 E312:F312 E322:H322 E324:F327 D251:F254 E300:F303 D299:D328 E314:F315 E317:F320 A299:A328 E307:F310">
    <cfRule type="expression" dxfId="197" priority="221" stopIfTrue="1">
      <formula>ISBLANK($E24)</formula>
    </cfRule>
  </conditionalFormatting>
  <conditionalFormatting sqref="D24:F25">
    <cfRule type="expression" dxfId="196" priority="220" stopIfTrue="1">
      <formula>ISBLANK($E24)</formula>
    </cfRule>
  </conditionalFormatting>
  <conditionalFormatting sqref="D69">
    <cfRule type="expression" dxfId="195" priority="213" stopIfTrue="1">
      <formula>ISBLANK($E69)</formula>
    </cfRule>
  </conditionalFormatting>
  <conditionalFormatting sqref="D29:D30">
    <cfRule type="expression" dxfId="194" priority="219" stopIfTrue="1">
      <formula>ISBLANK($E29)</formula>
    </cfRule>
  </conditionalFormatting>
  <conditionalFormatting sqref="D59">
    <cfRule type="expression" dxfId="193" priority="218" stopIfTrue="1">
      <formula>ISBLANK($E59)</formula>
    </cfRule>
  </conditionalFormatting>
  <conditionalFormatting sqref="D61">
    <cfRule type="expression" dxfId="192" priority="217" stopIfTrue="1">
      <formula>ISBLANK($E61)</formula>
    </cfRule>
  </conditionalFormatting>
  <conditionalFormatting sqref="D63">
    <cfRule type="expression" dxfId="191" priority="216" stopIfTrue="1">
      <formula>ISBLANK($E63)</formula>
    </cfRule>
  </conditionalFormatting>
  <conditionalFormatting sqref="D65">
    <cfRule type="expression" dxfId="190" priority="215" stopIfTrue="1">
      <formula>ISBLANK($E65)</formula>
    </cfRule>
  </conditionalFormatting>
  <conditionalFormatting sqref="D67">
    <cfRule type="expression" dxfId="189" priority="214" stopIfTrue="1">
      <formula>ISBLANK($E67)</formula>
    </cfRule>
  </conditionalFormatting>
  <conditionalFormatting sqref="A91">
    <cfRule type="expression" dxfId="188" priority="212" stopIfTrue="1">
      <formula>ISBLANK($E91)</formula>
    </cfRule>
  </conditionalFormatting>
  <conditionalFormatting sqref="D118:F119">
    <cfRule type="expression" dxfId="187" priority="209" stopIfTrue="1">
      <formula>ISBLANK($E118)</formula>
    </cfRule>
  </conditionalFormatting>
  <conditionalFormatting sqref="D91">
    <cfRule type="expression" dxfId="186" priority="211" stopIfTrue="1">
      <formula>ISBLANK($E91)</formula>
    </cfRule>
  </conditionalFormatting>
  <conditionalFormatting sqref="E90:F91">
    <cfRule type="expression" dxfId="185" priority="210" stopIfTrue="1">
      <formula>ISBLANK($E90)</formula>
    </cfRule>
  </conditionalFormatting>
  <conditionalFormatting sqref="A129">
    <cfRule type="expression" dxfId="184" priority="208" stopIfTrue="1">
      <formula>ISBLANK($E129)</formula>
    </cfRule>
  </conditionalFormatting>
  <conditionalFormatting sqref="C129">
    <cfRule type="expression" dxfId="183" priority="207" stopIfTrue="1">
      <formula>ISBLANK($E129)</formula>
    </cfRule>
  </conditionalFormatting>
  <conditionalFormatting sqref="D127:F129">
    <cfRule type="expression" dxfId="182" priority="206" stopIfTrue="1">
      <formula>ISBLANK($E127)</formula>
    </cfRule>
  </conditionalFormatting>
  <conditionalFormatting sqref="D131:D134 E133:F133">
    <cfRule type="expression" dxfId="181" priority="205" stopIfTrue="1">
      <formula>ISBLANK($E131)</formula>
    </cfRule>
  </conditionalFormatting>
  <conditionalFormatting sqref="D136:D138">
    <cfRule type="expression" dxfId="180" priority="204" stopIfTrue="1">
      <formula>ISBLANK($E136)</formula>
    </cfRule>
  </conditionalFormatting>
  <conditionalFormatting sqref="A144">
    <cfRule type="expression" dxfId="179" priority="203" stopIfTrue="1">
      <formula>ISBLANK($E144)</formula>
    </cfRule>
  </conditionalFormatting>
  <conditionalFormatting sqref="D144:F145">
    <cfRule type="expression" dxfId="178" priority="202" stopIfTrue="1">
      <formula>ISBLANK($E144)</formula>
    </cfRule>
  </conditionalFormatting>
  <conditionalFormatting sqref="A148">
    <cfRule type="expression" dxfId="177" priority="201" stopIfTrue="1">
      <formula>ISBLANK($E148)</formula>
    </cfRule>
  </conditionalFormatting>
  <conditionalFormatting sqref="D148:F149">
    <cfRule type="expression" dxfId="176" priority="200" stopIfTrue="1">
      <formula>ISBLANK($E148)</formula>
    </cfRule>
  </conditionalFormatting>
  <conditionalFormatting sqref="A163">
    <cfRule type="expression" dxfId="175" priority="199" stopIfTrue="1">
      <formula>ISBLANK($E163)</formula>
    </cfRule>
  </conditionalFormatting>
  <conditionalFormatting sqref="A164">
    <cfRule type="expression" dxfId="174" priority="198" stopIfTrue="1">
      <formula>ISBLANK($E164)</formula>
    </cfRule>
  </conditionalFormatting>
  <conditionalFormatting sqref="D163:F165">
    <cfRule type="expression" dxfId="173" priority="197" stopIfTrue="1">
      <formula>ISBLANK($E163)</formula>
    </cfRule>
  </conditionalFormatting>
  <conditionalFormatting sqref="A171">
    <cfRule type="expression" dxfId="172" priority="196" stopIfTrue="1">
      <formula>ISBLANK($E171)</formula>
    </cfRule>
  </conditionalFormatting>
  <conditionalFormatting sqref="D171:F171">
    <cfRule type="expression" dxfId="171" priority="195" stopIfTrue="1">
      <formula>ISBLANK($E171)</formula>
    </cfRule>
  </conditionalFormatting>
  <conditionalFormatting sqref="A175">
    <cfRule type="expression" dxfId="170" priority="194" stopIfTrue="1">
      <formula>ISBLANK($E175)</formula>
    </cfRule>
  </conditionalFormatting>
  <conditionalFormatting sqref="D175:F176">
    <cfRule type="expression" dxfId="169" priority="193" stopIfTrue="1">
      <formula>ISBLANK($E175)</formula>
    </cfRule>
  </conditionalFormatting>
  <conditionalFormatting sqref="A179">
    <cfRule type="expression" dxfId="168" priority="192" stopIfTrue="1">
      <formula>ISBLANK($E179)</formula>
    </cfRule>
  </conditionalFormatting>
  <conditionalFormatting sqref="D179:F180">
    <cfRule type="expression" dxfId="167" priority="191" stopIfTrue="1">
      <formula>ISBLANK($E179)</formula>
    </cfRule>
  </conditionalFormatting>
  <conditionalFormatting sqref="A182">
    <cfRule type="expression" dxfId="166" priority="190" stopIfTrue="1">
      <formula>ISBLANK($E182)</formula>
    </cfRule>
  </conditionalFormatting>
  <conditionalFormatting sqref="D182:F183">
    <cfRule type="expression" dxfId="165" priority="189" stopIfTrue="1">
      <formula>ISBLANK($E182)</formula>
    </cfRule>
  </conditionalFormatting>
  <conditionalFormatting sqref="D189">
    <cfRule type="expression" dxfId="164" priority="188" stopIfTrue="1">
      <formula>ISBLANK($E189)</formula>
    </cfRule>
  </conditionalFormatting>
  <conditionalFormatting sqref="D191">
    <cfRule type="expression" dxfId="163" priority="187" stopIfTrue="1">
      <formula>ISBLANK($E191)</formula>
    </cfRule>
  </conditionalFormatting>
  <conditionalFormatting sqref="A194">
    <cfRule type="expression" dxfId="162" priority="186" stopIfTrue="1">
      <formula>ISBLANK($E194)</formula>
    </cfRule>
  </conditionalFormatting>
  <conditionalFormatting sqref="A195">
    <cfRule type="expression" dxfId="161" priority="185" stopIfTrue="1">
      <formula>ISBLANK($E195)</formula>
    </cfRule>
  </conditionalFormatting>
  <conditionalFormatting sqref="A244">
    <cfRule type="expression" dxfId="160" priority="183" stopIfTrue="1">
      <formula>ISBLANK($E244)</formula>
    </cfRule>
  </conditionalFormatting>
  <conditionalFormatting sqref="D244:F249">
    <cfRule type="expression" dxfId="159" priority="182" stopIfTrue="1">
      <formula>ISBLANK($E244)</formula>
    </cfRule>
  </conditionalFormatting>
  <conditionalFormatting sqref="A248:A249">
    <cfRule type="expression" dxfId="158" priority="181" stopIfTrue="1">
      <formula>ISBLANK($E248)</formula>
    </cfRule>
  </conditionalFormatting>
  <conditionalFormatting sqref="D248:F249">
    <cfRule type="expression" dxfId="157" priority="180" stopIfTrue="1">
      <formula>ISBLANK($E248)</formula>
    </cfRule>
  </conditionalFormatting>
  <conditionalFormatting sqref="D257">
    <cfRule type="expression" dxfId="156" priority="178" stopIfTrue="1">
      <formula>ISBLANK($E257)</formula>
    </cfRule>
  </conditionalFormatting>
  <conditionalFormatting sqref="D260">
    <cfRule type="expression" dxfId="155" priority="177" stopIfTrue="1">
      <formula>ISBLANK($E260)</formula>
    </cfRule>
  </conditionalFormatting>
  <conditionalFormatting sqref="A263:A264">
    <cfRule type="expression" dxfId="154" priority="176" stopIfTrue="1">
      <formula>ISBLANK($E263)</formula>
    </cfRule>
  </conditionalFormatting>
  <conditionalFormatting sqref="A264">
    <cfRule type="expression" dxfId="153" priority="175" stopIfTrue="1">
      <formula>ISBLANK($E264)</formula>
    </cfRule>
  </conditionalFormatting>
  <conditionalFormatting sqref="A268">
    <cfRule type="expression" dxfId="152" priority="174" stopIfTrue="1">
      <formula>ISBLANK($E268)</formula>
    </cfRule>
  </conditionalFormatting>
  <conditionalFormatting sqref="D267:F268">
    <cfRule type="expression" dxfId="151" priority="173" stopIfTrue="1">
      <formula>ISBLANK($E267)</formula>
    </cfRule>
  </conditionalFormatting>
  <conditionalFormatting sqref="A271">
    <cfRule type="expression" dxfId="150" priority="172" stopIfTrue="1">
      <formula>ISBLANK($E271)</formula>
    </cfRule>
  </conditionalFormatting>
  <conditionalFormatting sqref="D271:F271">
    <cfRule type="expression" dxfId="149" priority="171" stopIfTrue="1">
      <formula>ISBLANK($E271)</formula>
    </cfRule>
  </conditionalFormatting>
  <conditionalFormatting sqref="A284">
    <cfRule type="expression" dxfId="148" priority="170" stopIfTrue="1">
      <formula>ISBLANK($E284)</formula>
    </cfRule>
  </conditionalFormatting>
  <conditionalFormatting sqref="D283:F284">
    <cfRule type="expression" dxfId="147" priority="169" stopIfTrue="1">
      <formula>ISBLANK($E283)</formula>
    </cfRule>
  </conditionalFormatting>
  <conditionalFormatting sqref="D286:F286">
    <cfRule type="expression" dxfId="146" priority="168" stopIfTrue="1">
      <formula>ISBLANK($E286)</formula>
    </cfRule>
  </conditionalFormatting>
  <conditionalFormatting sqref="E305:F305">
    <cfRule type="expression" dxfId="145" priority="166" stopIfTrue="1">
      <formula>ISBLANK($E305)</formula>
    </cfRule>
  </conditionalFormatting>
  <conditionalFormatting sqref="A300:A302">
    <cfRule type="expression" dxfId="144" priority="165" stopIfTrue="1">
      <formula>ISBLANK($E300)</formula>
    </cfRule>
  </conditionalFormatting>
  <conditionalFormatting sqref="A303">
    <cfRule type="expression" dxfId="143" priority="164" stopIfTrue="1">
      <formula>ISBLANK($E303)</formula>
    </cfRule>
  </conditionalFormatting>
  <conditionalFormatting sqref="A304:A328">
    <cfRule type="expression" dxfId="142" priority="163" stopIfTrue="1">
      <formula>ISBLANK($E304)</formula>
    </cfRule>
  </conditionalFormatting>
  <conditionalFormatting sqref="D304:F304">
    <cfRule type="expression" dxfId="141" priority="162" stopIfTrue="1">
      <formula>ISBLANK($E304)</formula>
    </cfRule>
  </conditionalFormatting>
  <conditionalFormatting sqref="A305">
    <cfRule type="expression" dxfId="140" priority="161" stopIfTrue="1">
      <formula>ISBLANK($E305)</formula>
    </cfRule>
  </conditionalFormatting>
  <conditionalFormatting sqref="E322:H322 D306:F328">
    <cfRule type="expression" dxfId="139" priority="160" stopIfTrue="1">
      <formula>ISBLANK($E306)</formula>
    </cfRule>
  </conditionalFormatting>
  <conditionalFormatting sqref="A306:A328">
    <cfRule type="expression" dxfId="138" priority="159" stopIfTrue="1">
      <formula>ISBLANK($E306)</formula>
    </cfRule>
  </conditionalFormatting>
  <conditionalFormatting sqref="A307:A309">
    <cfRule type="expression" dxfId="137" priority="158" stopIfTrue="1">
      <formula>ISBLANK($E307)</formula>
    </cfRule>
  </conditionalFormatting>
  <conditionalFormatting sqref="A310">
    <cfRule type="expression" dxfId="136" priority="157" stopIfTrue="1">
      <formula>ISBLANK($E310)</formula>
    </cfRule>
  </conditionalFormatting>
  <conditionalFormatting sqref="A311:A328">
    <cfRule type="expression" dxfId="135" priority="156" stopIfTrue="1">
      <formula>ISBLANK($E311)</formula>
    </cfRule>
  </conditionalFormatting>
  <conditionalFormatting sqref="D311:F312">
    <cfRule type="expression" dxfId="134" priority="154" stopIfTrue="1">
      <formula>ISBLANK($E311)</formula>
    </cfRule>
  </conditionalFormatting>
  <conditionalFormatting sqref="A312">
    <cfRule type="expression" dxfId="133" priority="153" stopIfTrue="1">
      <formula>ISBLANK($E312)</formula>
    </cfRule>
  </conditionalFormatting>
  <conditionalFormatting sqref="B312">
    <cfRule type="expression" dxfId="132" priority="152" stopIfTrue="1">
      <formula>ISBLANK($E312)</formula>
    </cfRule>
  </conditionalFormatting>
  <conditionalFormatting sqref="B313:B328">
    <cfRule type="expression" dxfId="131" priority="151" stopIfTrue="1">
      <formula>ISBLANK($E313)</formula>
    </cfRule>
  </conditionalFormatting>
  <conditionalFormatting sqref="E322:H322 D313:F328">
    <cfRule type="expression" dxfId="130" priority="150" stopIfTrue="1">
      <formula>ISBLANK($E313)</formula>
    </cfRule>
  </conditionalFormatting>
  <conditionalFormatting sqref="A313:A328">
    <cfRule type="expression" dxfId="129" priority="149" stopIfTrue="1">
      <formula>ISBLANK($E313)</formula>
    </cfRule>
  </conditionalFormatting>
  <conditionalFormatting sqref="A324:A326">
    <cfRule type="expression" dxfId="128" priority="148" stopIfTrue="1">
      <formula>ISBLANK($E324)</formula>
    </cfRule>
  </conditionalFormatting>
  <conditionalFormatting sqref="A327">
    <cfRule type="expression" dxfId="127" priority="147" stopIfTrue="1">
      <formula>ISBLANK($E327)</formula>
    </cfRule>
  </conditionalFormatting>
  <conditionalFormatting sqref="A328">
    <cfRule type="expression" dxfId="126" priority="146" stopIfTrue="1">
      <formula>ISBLANK($E328)</formula>
    </cfRule>
  </conditionalFormatting>
  <conditionalFormatting sqref="D328:F328">
    <cfRule type="expression" dxfId="125" priority="145" stopIfTrue="1">
      <formula>ISBLANK($E328)</formula>
    </cfRule>
  </conditionalFormatting>
  <conditionalFormatting sqref="A348">
    <cfRule type="expression" dxfId="124" priority="144" stopIfTrue="1">
      <formula>ISBLANK($E348)</formula>
    </cfRule>
  </conditionalFormatting>
  <conditionalFormatting sqref="D348:F349">
    <cfRule type="expression" dxfId="123" priority="143" stopIfTrue="1">
      <formula>ISBLANK($E348)</formula>
    </cfRule>
  </conditionalFormatting>
  <conditionalFormatting sqref="D351:F351">
    <cfRule type="expression" dxfId="122" priority="142" stopIfTrue="1">
      <formula>ISBLANK($E351)</formula>
    </cfRule>
  </conditionalFormatting>
  <conditionalFormatting sqref="D353:F353">
    <cfRule type="expression" dxfId="121" priority="141" stopIfTrue="1">
      <formula>ISBLANK($E353)</formula>
    </cfRule>
  </conditionalFormatting>
  <conditionalFormatting sqref="D353:F353">
    <cfRule type="expression" dxfId="120" priority="140" stopIfTrue="1">
      <formula>ISBLANK($E353)</formula>
    </cfRule>
  </conditionalFormatting>
  <conditionalFormatting sqref="A356">
    <cfRule type="expression" dxfId="119" priority="139" stopIfTrue="1">
      <formula>ISBLANK($E356)</formula>
    </cfRule>
  </conditionalFormatting>
  <conditionalFormatting sqref="B356:B357">
    <cfRule type="expression" dxfId="118" priority="138" stopIfTrue="1">
      <formula>ISBLANK($E356)</formula>
    </cfRule>
  </conditionalFormatting>
  <conditionalFormatting sqref="A357">
    <cfRule type="expression" dxfId="117" priority="136" stopIfTrue="1">
      <formula>ISBLANK($E357)</formula>
    </cfRule>
  </conditionalFormatting>
  <conditionalFormatting sqref="D357:F357">
    <cfRule type="expression" dxfId="116" priority="135" stopIfTrue="1">
      <formula>ISBLANK($E357)</formula>
    </cfRule>
  </conditionalFormatting>
  <conditionalFormatting sqref="E311:F311">
    <cfRule type="expression" dxfId="115" priority="134" stopIfTrue="1">
      <formula>ISBLANK($E311)</formula>
    </cfRule>
  </conditionalFormatting>
  <conditionalFormatting sqref="E313:F323">
    <cfRule type="expression" dxfId="114" priority="133" stopIfTrue="1">
      <formula>ISBLANK($E313)</formula>
    </cfRule>
  </conditionalFormatting>
  <conditionalFormatting sqref="A362">
    <cfRule type="expression" dxfId="113" priority="132" stopIfTrue="1">
      <formula>ISBLANK($E362)</formula>
    </cfRule>
  </conditionalFormatting>
  <conditionalFormatting sqref="A363">
    <cfRule type="expression" dxfId="112" priority="131" stopIfTrue="1">
      <formula>ISBLANK($E363)</formula>
    </cfRule>
  </conditionalFormatting>
  <conditionalFormatting sqref="D363:F363">
    <cfRule type="expression" dxfId="111" priority="130" stopIfTrue="1">
      <formula>ISBLANK($E363)</formula>
    </cfRule>
  </conditionalFormatting>
  <conditionalFormatting sqref="D365:F365">
    <cfRule type="expression" dxfId="110" priority="129" stopIfTrue="1">
      <formula>ISBLANK($E365)</formula>
    </cfRule>
  </conditionalFormatting>
  <conditionalFormatting sqref="D366:F366">
    <cfRule type="expression" dxfId="109" priority="128" stopIfTrue="1">
      <formula>ISBLANK($E366)</formula>
    </cfRule>
  </conditionalFormatting>
  <conditionalFormatting sqref="D368:F369">
    <cfRule type="expression" dxfId="108" priority="127" stopIfTrue="1">
      <formula>ISBLANK($E368)</formula>
    </cfRule>
  </conditionalFormatting>
  <conditionalFormatting sqref="A375">
    <cfRule type="expression" dxfId="107" priority="126" stopIfTrue="1">
      <formula>ISBLANK($E375)</formula>
    </cfRule>
  </conditionalFormatting>
  <conditionalFormatting sqref="D375:F376">
    <cfRule type="expression" dxfId="106" priority="125" stopIfTrue="1">
      <formula>ISBLANK($E375)</formula>
    </cfRule>
  </conditionalFormatting>
  <conditionalFormatting sqref="D406:F408">
    <cfRule type="expression" dxfId="105" priority="124" stopIfTrue="1">
      <formula>ISBLANK($E406)</formula>
    </cfRule>
  </conditionalFormatting>
  <conditionalFormatting sqref="D415:F416">
    <cfRule type="expression" dxfId="104" priority="123" stopIfTrue="1">
      <formula>ISBLANK($E415)</formula>
    </cfRule>
  </conditionalFormatting>
  <conditionalFormatting sqref="A418">
    <cfRule type="expression" dxfId="103" priority="122" stopIfTrue="1">
      <formula>ISBLANK($E418)</formula>
    </cfRule>
  </conditionalFormatting>
  <conditionalFormatting sqref="D418:F419">
    <cfRule type="expression" dxfId="102" priority="121" stopIfTrue="1">
      <formula>ISBLANK($E418)</formula>
    </cfRule>
  </conditionalFormatting>
  <conditionalFormatting sqref="A422">
    <cfRule type="expression" dxfId="101" priority="120" stopIfTrue="1">
      <formula>ISBLANK($E422)</formula>
    </cfRule>
  </conditionalFormatting>
  <conditionalFormatting sqref="D421:F422">
    <cfRule type="expression" dxfId="100" priority="119" stopIfTrue="1">
      <formula>ISBLANK($E421)</formula>
    </cfRule>
  </conditionalFormatting>
  <conditionalFormatting sqref="D439">
    <cfRule type="expression" dxfId="99" priority="118" stopIfTrue="1">
      <formula>ISBLANK($E439)</formula>
    </cfRule>
  </conditionalFormatting>
  <conditionalFormatting sqref="D453">
    <cfRule type="expression" dxfId="98" priority="117" stopIfTrue="1">
      <formula>ISBLANK($E453)</formula>
    </cfRule>
  </conditionalFormatting>
  <conditionalFormatting sqref="D461:F463">
    <cfRule type="expression" dxfId="97" priority="116" stopIfTrue="1">
      <formula>ISBLANK($E461)</formula>
    </cfRule>
  </conditionalFormatting>
  <conditionalFormatting sqref="A469">
    <cfRule type="expression" dxfId="96" priority="115" stopIfTrue="1">
      <formula>ISBLANK($E469)</formula>
    </cfRule>
  </conditionalFormatting>
  <conditionalFormatting sqref="D468:F469">
    <cfRule type="expression" dxfId="95" priority="114" stopIfTrue="1">
      <formula>ISBLANK($E468)</formula>
    </cfRule>
  </conditionalFormatting>
  <conditionalFormatting sqref="A71 B105 A186 B187 A320">
    <cfRule type="expression" dxfId="94" priority="113" stopIfTrue="1">
      <formula>ISBLANK(#REF!)</formula>
    </cfRule>
  </conditionalFormatting>
  <conditionalFormatting sqref="B71 B106 B186 B320:B322">
    <cfRule type="expression" dxfId="93" priority="112" stopIfTrue="1">
      <formula>ISBLANK(#REF!)</formula>
    </cfRule>
  </conditionalFormatting>
  <conditionalFormatting sqref="A72:A86">
    <cfRule type="expression" dxfId="92" priority="111" stopIfTrue="1">
      <formula>ISBLANK($B72)</formula>
    </cfRule>
  </conditionalFormatting>
  <conditionalFormatting sqref="B72:B86">
    <cfRule type="expression" dxfId="91" priority="110" stopIfTrue="1">
      <formula>ISBLANK(#REF!)</formula>
    </cfRule>
  </conditionalFormatting>
  <conditionalFormatting sqref="A104:A105">
    <cfRule type="expression" dxfId="90" priority="109" stopIfTrue="1">
      <formula>ISBLANK($B104)</formula>
    </cfRule>
  </conditionalFormatting>
  <conditionalFormatting sqref="A104:A105">
    <cfRule type="expression" dxfId="89" priority="108" stopIfTrue="1">
      <formula>ISBLANK($E104)</formula>
    </cfRule>
  </conditionalFormatting>
  <conditionalFormatting sqref="A111">
    <cfRule type="expression" dxfId="88" priority="105" stopIfTrue="1">
      <formula>ISBLANK($B111)</formula>
    </cfRule>
  </conditionalFormatting>
  <conditionalFormatting sqref="A111">
    <cfRule type="expression" dxfId="87" priority="104" stopIfTrue="1">
      <formula>ISBLANK($E111)</formula>
    </cfRule>
  </conditionalFormatting>
  <conditionalFormatting sqref="A322">
    <cfRule type="expression" dxfId="86" priority="95" stopIfTrue="1">
      <formula>ISBLANK(#REF!)</formula>
    </cfRule>
  </conditionalFormatting>
  <conditionalFormatting sqref="A321:A322 B322:B323 A338 D339:F339 B292:B293">
    <cfRule type="expression" dxfId="85" priority="94" stopIfTrue="1">
      <formula>ISBLANK(#REF!)</formula>
    </cfRule>
  </conditionalFormatting>
  <conditionalFormatting sqref="A73">
    <cfRule type="expression" dxfId="84" priority="85" stopIfTrue="1">
      <formula>ISBLANK($F73)</formula>
    </cfRule>
  </conditionalFormatting>
  <conditionalFormatting sqref="B73">
    <cfRule type="expression" dxfId="83" priority="84" stopIfTrue="1">
      <formula>ISBLANK($F73)</formula>
    </cfRule>
  </conditionalFormatting>
  <conditionalFormatting sqref="A74">
    <cfRule type="expression" dxfId="82" priority="83" stopIfTrue="1">
      <formula>ISBLANK($F74)</formula>
    </cfRule>
  </conditionalFormatting>
  <conditionalFormatting sqref="B74">
    <cfRule type="expression" dxfId="81" priority="82" stopIfTrue="1">
      <formula>ISBLANK($F74)</formula>
    </cfRule>
  </conditionalFormatting>
  <conditionalFormatting sqref="B74">
    <cfRule type="expression" dxfId="80" priority="81" stopIfTrue="1">
      <formula>ISBLANK($F74)</formula>
    </cfRule>
  </conditionalFormatting>
  <conditionalFormatting sqref="A75">
    <cfRule type="expression" dxfId="79" priority="80" stopIfTrue="1">
      <formula>ISBLANK($F75)</formula>
    </cfRule>
  </conditionalFormatting>
  <conditionalFormatting sqref="A76">
    <cfRule type="expression" dxfId="78" priority="79" stopIfTrue="1">
      <formula>ISBLANK($F76)</formula>
    </cfRule>
  </conditionalFormatting>
  <conditionalFormatting sqref="B75">
    <cfRule type="expression" dxfId="77" priority="78" stopIfTrue="1">
      <formula>ISBLANK($F75)</formula>
    </cfRule>
  </conditionalFormatting>
  <conditionalFormatting sqref="B75">
    <cfRule type="expression" dxfId="76" priority="77" stopIfTrue="1">
      <formula>ISBLANK($F75)</formula>
    </cfRule>
  </conditionalFormatting>
  <conditionalFormatting sqref="B76">
    <cfRule type="expression" dxfId="75" priority="76" stopIfTrue="1">
      <formula>ISBLANK($F76)</formula>
    </cfRule>
  </conditionalFormatting>
  <conditionalFormatting sqref="B76">
    <cfRule type="expression" dxfId="74" priority="75" stopIfTrue="1">
      <formula>ISBLANK($F76)</formula>
    </cfRule>
  </conditionalFormatting>
  <conditionalFormatting sqref="A77">
    <cfRule type="expression" dxfId="73" priority="74" stopIfTrue="1">
      <formula>ISBLANK($F77)</formula>
    </cfRule>
  </conditionalFormatting>
  <conditionalFormatting sqref="A78:A86">
    <cfRule type="expression" dxfId="72" priority="73" stopIfTrue="1">
      <formula>ISBLANK($F78)</formula>
    </cfRule>
  </conditionalFormatting>
  <conditionalFormatting sqref="B77">
    <cfRule type="expression" dxfId="71" priority="72" stopIfTrue="1">
      <formula>ISBLANK($F77)</formula>
    </cfRule>
  </conditionalFormatting>
  <conditionalFormatting sqref="B77">
    <cfRule type="expression" dxfId="70" priority="71" stopIfTrue="1">
      <formula>ISBLANK($F77)</formula>
    </cfRule>
  </conditionalFormatting>
  <conditionalFormatting sqref="B78:B86">
    <cfRule type="expression" dxfId="69" priority="70" stopIfTrue="1">
      <formula>ISBLANK($F78)</formula>
    </cfRule>
  </conditionalFormatting>
  <conditionalFormatting sqref="B78:B86">
    <cfRule type="expression" dxfId="68" priority="69" stopIfTrue="1">
      <formula>ISBLANK($F78)</formula>
    </cfRule>
  </conditionalFormatting>
  <conditionalFormatting sqref="A77">
    <cfRule type="expression" dxfId="67" priority="68" stopIfTrue="1">
      <formula>ISBLANK($F77)</formula>
    </cfRule>
  </conditionalFormatting>
  <conditionalFormatting sqref="B78:B86">
    <cfRule type="expression" dxfId="66" priority="67" stopIfTrue="1">
      <formula>ISBLANK($F78)</formula>
    </cfRule>
  </conditionalFormatting>
  <conditionalFormatting sqref="B78:B86">
    <cfRule type="expression" dxfId="65" priority="66" stopIfTrue="1">
      <formula>ISBLANK($F78)</formula>
    </cfRule>
  </conditionalFormatting>
  <conditionalFormatting sqref="A79">
    <cfRule type="expression" dxfId="64" priority="65" stopIfTrue="1">
      <formula>ISBLANK($F79)</formula>
    </cfRule>
  </conditionalFormatting>
  <conditionalFormatting sqref="B79">
    <cfRule type="expression" dxfId="63" priority="64" stopIfTrue="1">
      <formula>ISBLANK($F79)</formula>
    </cfRule>
  </conditionalFormatting>
  <conditionalFormatting sqref="B79">
    <cfRule type="expression" dxfId="62" priority="63" stopIfTrue="1">
      <formula>ISBLANK($F79)</formula>
    </cfRule>
  </conditionalFormatting>
  <conditionalFormatting sqref="A79">
    <cfRule type="expression" dxfId="61" priority="62" stopIfTrue="1">
      <formula>ISBLANK($F79)</formula>
    </cfRule>
  </conditionalFormatting>
  <conditionalFormatting sqref="B80:B82">
    <cfRule type="expression" dxfId="60" priority="61" stopIfTrue="1">
      <formula>ISBLANK($F80)</formula>
    </cfRule>
  </conditionalFormatting>
  <conditionalFormatting sqref="B80:B82">
    <cfRule type="expression" dxfId="59" priority="60" stopIfTrue="1">
      <formula>ISBLANK($F80)</formula>
    </cfRule>
  </conditionalFormatting>
  <conditionalFormatting sqref="A79">
    <cfRule type="expression" dxfId="58" priority="59" stopIfTrue="1">
      <formula>ISBLANK($F79)</formula>
    </cfRule>
  </conditionalFormatting>
  <conditionalFormatting sqref="A81">
    <cfRule type="expression" dxfId="57" priority="58" stopIfTrue="1">
      <formula>ISBLANK($F81)</formula>
    </cfRule>
  </conditionalFormatting>
  <conditionalFormatting sqref="B81">
    <cfRule type="expression" dxfId="56" priority="57" stopIfTrue="1">
      <formula>ISBLANK($F81)</formula>
    </cfRule>
  </conditionalFormatting>
  <conditionalFormatting sqref="B82">
    <cfRule type="expression" dxfId="55" priority="56" stopIfTrue="1">
      <formula>ISBLANK($F82)</formula>
    </cfRule>
  </conditionalFormatting>
  <conditionalFormatting sqref="B83:B86">
    <cfRule type="expression" dxfId="54" priority="55" stopIfTrue="1">
      <formula>ISBLANK($F83)</formula>
    </cfRule>
  </conditionalFormatting>
  <conditionalFormatting sqref="B83:B86">
    <cfRule type="expression" dxfId="53" priority="54" stopIfTrue="1">
      <formula>ISBLANK($F83)</formula>
    </cfRule>
  </conditionalFormatting>
  <conditionalFormatting sqref="A83">
    <cfRule type="expression" dxfId="52" priority="53" stopIfTrue="1">
      <formula>ISBLANK($F83)</formula>
    </cfRule>
  </conditionalFormatting>
  <conditionalFormatting sqref="B83">
    <cfRule type="expression" dxfId="51" priority="52" stopIfTrue="1">
      <formula>ISBLANK($F83)</formula>
    </cfRule>
  </conditionalFormatting>
  <conditionalFormatting sqref="B84:B86">
    <cfRule type="expression" dxfId="50" priority="51" stopIfTrue="1">
      <formula>ISBLANK($F84)</formula>
    </cfRule>
  </conditionalFormatting>
  <conditionalFormatting sqref="A83">
    <cfRule type="expression" dxfId="49" priority="50" stopIfTrue="1">
      <formula>ISBLANK($F83)</formula>
    </cfRule>
  </conditionalFormatting>
  <conditionalFormatting sqref="B83">
    <cfRule type="expression" dxfId="48" priority="49" stopIfTrue="1">
      <formula>ISBLANK($F83)</formula>
    </cfRule>
  </conditionalFormatting>
  <conditionalFormatting sqref="B84">
    <cfRule type="expression" dxfId="47" priority="48" stopIfTrue="1">
      <formula>ISBLANK($F84)</formula>
    </cfRule>
  </conditionalFormatting>
  <conditionalFormatting sqref="B84">
    <cfRule type="expression" dxfId="46" priority="47" stopIfTrue="1">
      <formula>ISBLANK($F84)</formula>
    </cfRule>
  </conditionalFormatting>
  <conditionalFormatting sqref="A84">
    <cfRule type="expression" dxfId="45" priority="46" stopIfTrue="1">
      <formula>ISBLANK($F84)</formula>
    </cfRule>
  </conditionalFormatting>
  <conditionalFormatting sqref="A85">
    <cfRule type="expression" dxfId="44" priority="45" stopIfTrue="1">
      <formula>ISBLANK($F85)</formula>
    </cfRule>
  </conditionalFormatting>
  <conditionalFormatting sqref="B85">
    <cfRule type="expression" dxfId="43" priority="44" stopIfTrue="1">
      <formula>ISBLANK($F85)</formula>
    </cfRule>
  </conditionalFormatting>
  <conditionalFormatting sqref="A85">
    <cfRule type="expression" dxfId="42" priority="43" stopIfTrue="1">
      <formula>ISBLANK($F85)</formula>
    </cfRule>
  </conditionalFormatting>
  <conditionalFormatting sqref="B85">
    <cfRule type="expression" dxfId="41" priority="42" stopIfTrue="1">
      <formula>ISBLANK($F85)</formula>
    </cfRule>
  </conditionalFormatting>
  <conditionalFormatting sqref="B86">
    <cfRule type="expression" dxfId="40" priority="41" stopIfTrue="1">
      <formula>ISBLANK($F86)</formula>
    </cfRule>
  </conditionalFormatting>
  <conditionalFormatting sqref="B86">
    <cfRule type="expression" dxfId="39" priority="40" stopIfTrue="1">
      <formula>ISBLANK($F86)</formula>
    </cfRule>
  </conditionalFormatting>
  <conditionalFormatting sqref="A86">
    <cfRule type="expression" dxfId="38" priority="39" stopIfTrue="1">
      <formula>ISBLANK($F86)</formula>
    </cfRule>
  </conditionalFormatting>
  <conditionalFormatting sqref="B86">
    <cfRule type="expression" dxfId="37" priority="38" stopIfTrue="1">
      <formula>ISBLANK($F86)</formula>
    </cfRule>
  </conditionalFormatting>
  <conditionalFormatting sqref="B86">
    <cfRule type="expression" dxfId="36" priority="37" stopIfTrue="1">
      <formula>ISBLANK($F86)</formula>
    </cfRule>
  </conditionalFormatting>
  <conditionalFormatting sqref="A70">
    <cfRule type="expression" dxfId="35" priority="36" stopIfTrue="1">
      <formula>ISBLANK($F70)</formula>
    </cfRule>
  </conditionalFormatting>
  <conditionalFormatting sqref="A133">
    <cfRule type="expression" dxfId="34" priority="35" stopIfTrue="1">
      <formula>ISBLANK($F133)</formula>
    </cfRule>
  </conditionalFormatting>
  <conditionalFormatting sqref="B133">
    <cfRule type="expression" dxfId="33" priority="34" stopIfTrue="1">
      <formula>ISBLANK($F133)</formula>
    </cfRule>
  </conditionalFormatting>
  <conditionalFormatting sqref="B134">
    <cfRule type="expression" dxfId="32" priority="33" stopIfTrue="1">
      <formula>ISBLANK($F134)</formula>
    </cfRule>
  </conditionalFormatting>
  <conditionalFormatting sqref="A154">
    <cfRule type="expression" dxfId="31" priority="32" stopIfTrue="1">
      <formula>ISBLANK($F154)</formula>
    </cfRule>
  </conditionalFormatting>
  <conditionalFormatting sqref="B154">
    <cfRule type="expression" dxfId="30" priority="31" stopIfTrue="1">
      <formula>ISBLANK($F154)</formula>
    </cfRule>
  </conditionalFormatting>
  <conditionalFormatting sqref="A155">
    <cfRule type="expression" dxfId="29" priority="30" stopIfTrue="1">
      <formula>ISBLANK($F155)</formula>
    </cfRule>
  </conditionalFormatting>
  <conditionalFormatting sqref="B155">
    <cfRule type="expression" dxfId="28" priority="29" stopIfTrue="1">
      <formula>ISBLANK($F155)</formula>
    </cfRule>
  </conditionalFormatting>
  <conditionalFormatting sqref="B156">
    <cfRule type="expression" dxfId="27" priority="28" stopIfTrue="1">
      <formula>ISBLANK($F156)</formula>
    </cfRule>
  </conditionalFormatting>
  <conditionalFormatting sqref="A156">
    <cfRule type="expression" dxfId="26" priority="27" stopIfTrue="1">
      <formula>ISBLANK($F156)</formula>
    </cfRule>
  </conditionalFormatting>
  <conditionalFormatting sqref="A159">
    <cfRule type="expression" dxfId="25" priority="26" stopIfTrue="1">
      <formula>ISBLANK($F159)</formula>
    </cfRule>
  </conditionalFormatting>
  <conditionalFormatting sqref="A290">
    <cfRule type="expression" dxfId="24" priority="25" stopIfTrue="1">
      <formula>ISBLANK($F290)</formula>
    </cfRule>
  </conditionalFormatting>
  <conditionalFormatting sqref="A296">
    <cfRule type="expression" dxfId="23" priority="24" stopIfTrue="1">
      <formula>ISBLANK($F296)</formula>
    </cfRule>
  </conditionalFormatting>
  <conditionalFormatting sqref="B296">
    <cfRule type="expression" dxfId="22" priority="23" stopIfTrue="1">
      <formula>ISBLANK($F296)</formula>
    </cfRule>
  </conditionalFormatting>
  <conditionalFormatting sqref="B297">
    <cfRule type="expression" dxfId="21" priority="22" stopIfTrue="1">
      <formula>ISBLANK($F297)</formula>
    </cfRule>
  </conditionalFormatting>
  <conditionalFormatting sqref="A297">
    <cfRule type="expression" dxfId="20" priority="21" stopIfTrue="1">
      <formula>ISBLANK($F297)</formula>
    </cfRule>
  </conditionalFormatting>
  <conditionalFormatting sqref="A301">
    <cfRule type="expression" dxfId="19" priority="20" stopIfTrue="1">
      <formula>ISBLANK($F301)</formula>
    </cfRule>
  </conditionalFormatting>
  <conditionalFormatting sqref="B301">
    <cfRule type="expression" dxfId="18" priority="19" stopIfTrue="1">
      <formula>ISBLANK($F301)</formula>
    </cfRule>
  </conditionalFormatting>
  <conditionalFormatting sqref="A302">
    <cfRule type="expression" dxfId="17" priority="18" stopIfTrue="1">
      <formula>ISBLANK($F302)</formula>
    </cfRule>
  </conditionalFormatting>
  <conditionalFormatting sqref="B302">
    <cfRule type="expression" dxfId="16" priority="17" stopIfTrue="1">
      <formula>ISBLANK($F302)</formula>
    </cfRule>
  </conditionalFormatting>
  <conditionalFormatting sqref="A302">
    <cfRule type="expression" dxfId="15" priority="16" stopIfTrue="1">
      <formula>ISBLANK($E302)</formula>
    </cfRule>
  </conditionalFormatting>
  <conditionalFormatting sqref="A314">
    <cfRule type="expression" dxfId="14" priority="15" stopIfTrue="1">
      <formula>ISBLANK($F314)</formula>
    </cfRule>
  </conditionalFormatting>
  <conditionalFormatting sqref="A315">
    <cfRule type="expression" dxfId="13" priority="14" stopIfTrue="1">
      <formula>ISBLANK($F315)</formula>
    </cfRule>
  </conditionalFormatting>
  <conditionalFormatting sqref="B315">
    <cfRule type="expression" dxfId="12" priority="13" stopIfTrue="1">
      <formula>ISBLANK($F315)</formula>
    </cfRule>
  </conditionalFormatting>
  <conditionalFormatting sqref="B316">
    <cfRule type="expression" dxfId="11" priority="12" stopIfTrue="1">
      <formula>ISBLANK($F316)</formula>
    </cfRule>
  </conditionalFormatting>
  <conditionalFormatting sqref="A316">
    <cfRule type="expression" dxfId="10" priority="11" stopIfTrue="1">
      <formula>ISBLANK($F316)</formula>
    </cfRule>
  </conditionalFormatting>
  <conditionalFormatting sqref="A318">
    <cfRule type="expression" dxfId="9" priority="10" stopIfTrue="1">
      <formula>ISBLANK($F318)</formula>
    </cfRule>
  </conditionalFormatting>
  <conditionalFormatting sqref="B318">
    <cfRule type="expression" dxfId="8" priority="9" stopIfTrue="1">
      <formula>ISBLANK($F318)</formula>
    </cfRule>
  </conditionalFormatting>
  <conditionalFormatting sqref="A319">
    <cfRule type="expression" dxfId="7" priority="8" stopIfTrue="1">
      <formula>ISBLANK($F319)</formula>
    </cfRule>
  </conditionalFormatting>
  <conditionalFormatting sqref="B319">
    <cfRule type="expression" dxfId="6" priority="7" stopIfTrue="1">
      <formula>ISBLANK($F319)</formula>
    </cfRule>
  </conditionalFormatting>
  <conditionalFormatting sqref="A432:A433">
    <cfRule type="expression" dxfId="5" priority="6" stopIfTrue="1">
      <formula>ISBLANK($F432)</formula>
    </cfRule>
  </conditionalFormatting>
  <conditionalFormatting sqref="A433">
    <cfRule type="expression" dxfId="4" priority="5" stopIfTrue="1">
      <formula>ISBLANK($F433)</formula>
    </cfRule>
  </conditionalFormatting>
  <conditionalFormatting sqref="B432">
    <cfRule type="expression" dxfId="3" priority="4" stopIfTrue="1">
      <formula>ISBLANK($F432)</formula>
    </cfRule>
  </conditionalFormatting>
  <conditionalFormatting sqref="B433">
    <cfRule type="expression" dxfId="2" priority="3" stopIfTrue="1">
      <formula>ISBLANK($F433)</formula>
    </cfRule>
  </conditionalFormatting>
  <conditionalFormatting sqref="A152">
    <cfRule type="expression" dxfId="1" priority="2" stopIfTrue="1">
      <formula>ISBLANK($E152)</formula>
    </cfRule>
  </conditionalFormatting>
  <conditionalFormatting sqref="A309">
    <cfRule type="expression" dxfId="0" priority="1" stopIfTrue="1">
      <formula>ISBLANK($E309)</formula>
    </cfRule>
  </conditionalFormatting>
  <pageMargins left="0.6692913385826772" right="0.23622047244094491" top="0.39370078740157483" bottom="0.45" header="0.15748031496062992" footer="0.22"/>
  <pageSetup paperSize="9" scale="83" fitToHeight="0" orientation="portrait" useFirstPageNumber="1" r:id="rId1"/>
  <headerFooter alignWithMargins="0">
    <oddFooter>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I437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4</v>
      </c>
    </row>
    <row r="3" spans="1:2" x14ac:dyDescent="0.2">
      <c r="B3" s="2"/>
    </row>
    <row r="4" spans="1:2" x14ac:dyDescent="0.2">
      <c r="B4" s="1" t="e">
        <f>Лист1!#REF!</f>
        <v>#REF!</v>
      </c>
    </row>
    <row r="5" spans="1:2" x14ac:dyDescent="0.2">
      <c r="B5" s="2">
        <v>1.05</v>
      </c>
    </row>
    <row r="6" spans="1:2" x14ac:dyDescent="0.2">
      <c r="B6" s="2" t="s">
        <v>632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405</v>
      </c>
      <c r="B15" s="2">
        <v>2447</v>
      </c>
    </row>
    <row r="16" spans="1:2" x14ac:dyDescent="0.2">
      <c r="A16" s="2">
        <v>1</v>
      </c>
      <c r="B16" s="1" t="s">
        <v>399</v>
      </c>
    </row>
    <row r="17" spans="1:9" x14ac:dyDescent="0.2">
      <c r="B17" s="1" t="s">
        <v>440</v>
      </c>
    </row>
    <row r="18" spans="1:9" x14ac:dyDescent="0.2">
      <c r="A18" s="2" t="e">
        <f>Лист1!#REF!</f>
        <v>#REF!</v>
      </c>
      <c r="B18" s="1" t="s">
        <v>398</v>
      </c>
    </row>
    <row r="19" spans="1:9" x14ac:dyDescent="0.2">
      <c r="A19" s="2" t="e">
        <f>Лист1!#REF!</f>
        <v>#REF!</v>
      </c>
      <c r="B19" s="2" t="s">
        <v>397</v>
      </c>
      <c r="C19" s="2">
        <v>2</v>
      </c>
      <c r="D19" s="1" t="s">
        <v>400</v>
      </c>
      <c r="E19" s="1" t="s">
        <v>401</v>
      </c>
      <c r="F19" s="1" t="s">
        <v>402</v>
      </c>
      <c r="G19" s="1" t="s">
        <v>394</v>
      </c>
    </row>
    <row r="20" spans="1:9" x14ac:dyDescent="0.2">
      <c r="C20" s="1">
        <v>0.7055475115776062</v>
      </c>
      <c r="D20" s="1" t="s">
        <v>400</v>
      </c>
      <c r="E20" s="1" t="s">
        <v>401</v>
      </c>
      <c r="F20" s="1" t="s">
        <v>395</v>
      </c>
      <c r="G20" s="1" t="s">
        <v>393</v>
      </c>
      <c r="H20" s="1" t="s">
        <v>403</v>
      </c>
      <c r="I20" s="1" t="s">
        <v>404</v>
      </c>
    </row>
    <row r="21" spans="1:9" s="2" customFormat="1" x14ac:dyDescent="0.2">
      <c r="C21" s="5" t="s">
        <v>633</v>
      </c>
      <c r="D21" s="5" t="s">
        <v>577</v>
      </c>
      <c r="E21" s="5" t="s">
        <v>578</v>
      </c>
      <c r="F21" s="5" t="s">
        <v>579</v>
      </c>
      <c r="G21" s="5" t="s">
        <v>580</v>
      </c>
    </row>
    <row r="22" spans="1:9" x14ac:dyDescent="0.2">
      <c r="C22" s="5" t="s">
        <v>634</v>
      </c>
      <c r="H22" s="1">
        <v>1</v>
      </c>
      <c r="I22" s="1" t="s">
        <v>67</v>
      </c>
    </row>
    <row r="23" spans="1:9" x14ac:dyDescent="0.2">
      <c r="C23" s="5" t="s">
        <v>635</v>
      </c>
      <c r="H23" s="1">
        <v>10</v>
      </c>
      <c r="I23" s="1" t="s">
        <v>68</v>
      </c>
    </row>
    <row r="24" spans="1:9" x14ac:dyDescent="0.2">
      <c r="C24" s="5" t="s">
        <v>636</v>
      </c>
      <c r="G24"/>
      <c r="H24" s="1">
        <v>13</v>
      </c>
      <c r="I24" s="1" t="s">
        <v>69</v>
      </c>
    </row>
    <row r="25" spans="1:9" x14ac:dyDescent="0.2">
      <c r="C25" s="5" t="s">
        <v>637</v>
      </c>
      <c r="G25"/>
      <c r="H25" s="1">
        <v>14</v>
      </c>
      <c r="I25" s="1" t="s">
        <v>70</v>
      </c>
    </row>
    <row r="26" spans="1:9" x14ac:dyDescent="0.2">
      <c r="C26" s="5" t="s">
        <v>638</v>
      </c>
      <c r="G26"/>
      <c r="H26" s="1">
        <v>15</v>
      </c>
      <c r="I26" s="1" t="s">
        <v>71</v>
      </c>
    </row>
    <row r="27" spans="1:9" x14ac:dyDescent="0.2">
      <c r="C27" s="5" t="s">
        <v>639</v>
      </c>
      <c r="G27"/>
      <c r="H27" s="1">
        <v>16</v>
      </c>
      <c r="I27" s="1" t="s">
        <v>72</v>
      </c>
    </row>
    <row r="28" spans="1:9" x14ac:dyDescent="0.2">
      <c r="C28" s="5" t="s">
        <v>640</v>
      </c>
      <c r="G28"/>
      <c r="H28" s="1">
        <v>17</v>
      </c>
      <c r="I28" s="1" t="s">
        <v>73</v>
      </c>
    </row>
    <row r="29" spans="1:9" x14ac:dyDescent="0.2">
      <c r="C29" s="5" t="s">
        <v>641</v>
      </c>
      <c r="G29"/>
      <c r="H29" s="1">
        <v>18</v>
      </c>
      <c r="I29" s="1" t="s">
        <v>74</v>
      </c>
    </row>
    <row r="30" spans="1:9" x14ac:dyDescent="0.2">
      <c r="C30" s="5" t="s">
        <v>642</v>
      </c>
      <c r="H30" s="1">
        <v>7</v>
      </c>
      <c r="I30" s="1" t="s">
        <v>75</v>
      </c>
    </row>
    <row r="31" spans="1:9" x14ac:dyDescent="0.2">
      <c r="C31" s="5" t="s">
        <v>643</v>
      </c>
      <c r="H31" s="1">
        <v>8</v>
      </c>
      <c r="I31" s="1" t="s">
        <v>76</v>
      </c>
    </row>
    <row r="32" spans="1:9" x14ac:dyDescent="0.2">
      <c r="C32" s="5" t="s">
        <v>644</v>
      </c>
      <c r="H32" s="1">
        <v>9</v>
      </c>
      <c r="I32" s="1" t="s">
        <v>77</v>
      </c>
    </row>
    <row r="33" spans="3:9" x14ac:dyDescent="0.2">
      <c r="C33" s="5" t="s">
        <v>645</v>
      </c>
      <c r="H33" s="1">
        <v>2</v>
      </c>
      <c r="I33" s="1" t="s">
        <v>78</v>
      </c>
    </row>
    <row r="34" spans="3:9" x14ac:dyDescent="0.2">
      <c r="C34" s="5" t="s">
        <v>646</v>
      </c>
      <c r="H34" s="1">
        <v>3</v>
      </c>
      <c r="I34" s="1" t="s">
        <v>79</v>
      </c>
    </row>
    <row r="35" spans="3:9" x14ac:dyDescent="0.2">
      <c r="C35" s="5" t="s">
        <v>647</v>
      </c>
      <c r="H35" s="1">
        <v>4</v>
      </c>
      <c r="I35" s="1" t="s">
        <v>80</v>
      </c>
    </row>
    <row r="36" spans="3:9" x14ac:dyDescent="0.2">
      <c r="C36" s="5" t="s">
        <v>648</v>
      </c>
      <c r="H36" s="1">
        <v>5</v>
      </c>
      <c r="I36" s="1" t="s">
        <v>81</v>
      </c>
    </row>
    <row r="37" spans="3:9" x14ac:dyDescent="0.2">
      <c r="C37" s="5" t="s">
        <v>649</v>
      </c>
      <c r="H37" s="1">
        <v>6</v>
      </c>
      <c r="I37" s="1" t="s">
        <v>82</v>
      </c>
    </row>
    <row r="38" spans="3:9" x14ac:dyDescent="0.2">
      <c r="C38" s="5" t="s">
        <v>650</v>
      </c>
      <c r="G38"/>
      <c r="H38" s="1">
        <v>19</v>
      </c>
      <c r="I38" s="1" t="s">
        <v>83</v>
      </c>
    </row>
    <row r="39" spans="3:9" x14ac:dyDescent="0.2">
      <c r="C39" s="5" t="s">
        <v>651</v>
      </c>
      <c r="G39"/>
      <c r="H39" s="1">
        <v>20</v>
      </c>
      <c r="I39" s="1" t="s">
        <v>84</v>
      </c>
    </row>
    <row r="40" spans="3:9" x14ac:dyDescent="0.2">
      <c r="C40" s="5" t="s">
        <v>652</v>
      </c>
      <c r="G40"/>
      <c r="H40" s="1">
        <v>21</v>
      </c>
      <c r="I40" s="1" t="s">
        <v>85</v>
      </c>
    </row>
    <row r="41" spans="3:9" x14ac:dyDescent="0.2">
      <c r="C41" s="5" t="s">
        <v>653</v>
      </c>
      <c r="G41"/>
      <c r="H41" s="1">
        <v>22</v>
      </c>
      <c r="I41" s="1" t="s">
        <v>86</v>
      </c>
    </row>
    <row r="42" spans="3:9" x14ac:dyDescent="0.2">
      <c r="C42" s="5" t="s">
        <v>654</v>
      </c>
      <c r="G42"/>
      <c r="H42" s="1">
        <v>23</v>
      </c>
      <c r="I42" s="1" t="s">
        <v>87</v>
      </c>
    </row>
    <row r="43" spans="3:9" x14ac:dyDescent="0.2">
      <c r="C43" s="5" t="s">
        <v>655</v>
      </c>
      <c r="G43"/>
      <c r="H43" s="1">
        <v>24</v>
      </c>
      <c r="I43" s="1" t="s">
        <v>88</v>
      </c>
    </row>
    <row r="44" spans="3:9" x14ac:dyDescent="0.2">
      <c r="C44" s="5" t="s">
        <v>656</v>
      </c>
      <c r="G44"/>
      <c r="H44" s="1">
        <v>25</v>
      </c>
      <c r="I44" s="1" t="s">
        <v>89</v>
      </c>
    </row>
    <row r="45" spans="3:9" x14ac:dyDescent="0.2">
      <c r="C45" s="5" t="s">
        <v>657</v>
      </c>
      <c r="G45"/>
      <c r="H45" s="1">
        <v>26</v>
      </c>
      <c r="I45" s="1" t="s">
        <v>90</v>
      </c>
    </row>
    <row r="46" spans="3:9" x14ac:dyDescent="0.2">
      <c r="C46" s="5" t="s">
        <v>658</v>
      </c>
      <c r="G46"/>
      <c r="H46" s="1">
        <v>27</v>
      </c>
      <c r="I46" s="1" t="s">
        <v>91</v>
      </c>
    </row>
    <row r="47" spans="3:9" x14ac:dyDescent="0.2">
      <c r="C47" s="5" t="s">
        <v>659</v>
      </c>
      <c r="G47"/>
      <c r="H47" s="1">
        <v>28</v>
      </c>
      <c r="I47" s="1" t="s">
        <v>92</v>
      </c>
    </row>
    <row r="48" spans="3:9" x14ac:dyDescent="0.2">
      <c r="C48" s="5" t="s">
        <v>660</v>
      </c>
      <c r="G48"/>
      <c r="H48" s="1">
        <v>29</v>
      </c>
      <c r="I48" s="1" t="s">
        <v>93</v>
      </c>
    </row>
    <row r="49" spans="3:9" x14ac:dyDescent="0.2">
      <c r="C49" s="5" t="s">
        <v>661</v>
      </c>
      <c r="G49"/>
      <c r="H49" s="1">
        <v>30</v>
      </c>
      <c r="I49" s="1" t="s">
        <v>94</v>
      </c>
    </row>
    <row r="50" spans="3:9" x14ac:dyDescent="0.2">
      <c r="C50" s="5" t="s">
        <v>662</v>
      </c>
      <c r="G50"/>
      <c r="H50" s="1">
        <v>31</v>
      </c>
      <c r="I50" s="1" t="s">
        <v>95</v>
      </c>
    </row>
    <row r="51" spans="3:9" x14ac:dyDescent="0.2">
      <c r="C51" s="5" t="s">
        <v>663</v>
      </c>
      <c r="G51"/>
      <c r="H51" s="1">
        <v>32</v>
      </c>
      <c r="I51" s="1" t="s">
        <v>96</v>
      </c>
    </row>
    <row r="52" spans="3:9" x14ac:dyDescent="0.2">
      <c r="C52" s="5" t="s">
        <v>664</v>
      </c>
      <c r="G52"/>
      <c r="H52" s="1">
        <v>33</v>
      </c>
      <c r="I52" s="1" t="s">
        <v>97</v>
      </c>
    </row>
    <row r="53" spans="3:9" x14ac:dyDescent="0.2">
      <c r="C53" s="5" t="s">
        <v>665</v>
      </c>
      <c r="G53"/>
      <c r="H53" s="1">
        <v>34</v>
      </c>
      <c r="I53" s="1" t="s">
        <v>98</v>
      </c>
    </row>
    <row r="54" spans="3:9" x14ac:dyDescent="0.2">
      <c r="C54" s="5" t="s">
        <v>666</v>
      </c>
      <c r="G54"/>
      <c r="H54" s="1">
        <v>35</v>
      </c>
      <c r="I54" s="1" t="s">
        <v>99</v>
      </c>
    </row>
    <row r="55" spans="3:9" x14ac:dyDescent="0.2">
      <c r="C55" s="5" t="s">
        <v>667</v>
      </c>
      <c r="G55"/>
      <c r="H55" s="1">
        <v>38</v>
      </c>
      <c r="I55" s="1" t="s">
        <v>100</v>
      </c>
    </row>
    <row r="56" spans="3:9" x14ac:dyDescent="0.2">
      <c r="C56" s="5" t="s">
        <v>668</v>
      </c>
      <c r="G56"/>
      <c r="H56" s="1">
        <v>39</v>
      </c>
      <c r="I56" s="1" t="s">
        <v>101</v>
      </c>
    </row>
    <row r="57" spans="3:9" x14ac:dyDescent="0.2">
      <c r="C57" s="5" t="s">
        <v>669</v>
      </c>
      <c r="G57"/>
      <c r="H57" s="1">
        <v>40</v>
      </c>
      <c r="I57" s="1" t="s">
        <v>406</v>
      </c>
    </row>
    <row r="58" spans="3:9" x14ac:dyDescent="0.2">
      <c r="C58" s="5" t="s">
        <v>670</v>
      </c>
      <c r="G58"/>
      <c r="H58" s="1">
        <v>41</v>
      </c>
      <c r="I58" s="1" t="s">
        <v>102</v>
      </c>
    </row>
    <row r="59" spans="3:9" x14ac:dyDescent="0.2">
      <c r="C59" s="5" t="s">
        <v>671</v>
      </c>
      <c r="G59"/>
      <c r="H59" s="1">
        <v>42</v>
      </c>
      <c r="I59" s="1" t="s">
        <v>103</v>
      </c>
    </row>
    <row r="60" spans="3:9" x14ac:dyDescent="0.2">
      <c r="C60" s="5" t="s">
        <v>672</v>
      </c>
      <c r="G60"/>
      <c r="H60" s="1">
        <v>43</v>
      </c>
      <c r="I60" s="1" t="s">
        <v>407</v>
      </c>
    </row>
    <row r="61" spans="3:9" x14ac:dyDescent="0.2">
      <c r="C61" s="5" t="s">
        <v>673</v>
      </c>
      <c r="G61"/>
      <c r="H61" s="1">
        <v>44</v>
      </c>
      <c r="I61" s="1" t="s">
        <v>104</v>
      </c>
    </row>
    <row r="62" spans="3:9" x14ac:dyDescent="0.2">
      <c r="C62" s="5" t="s">
        <v>674</v>
      </c>
      <c r="G62"/>
      <c r="H62" s="1">
        <v>45</v>
      </c>
      <c r="I62" s="1" t="s">
        <v>105</v>
      </c>
    </row>
    <row r="63" spans="3:9" x14ac:dyDescent="0.2">
      <c r="C63" s="5" t="s">
        <v>675</v>
      </c>
      <c r="G63"/>
      <c r="H63" s="1">
        <v>46</v>
      </c>
      <c r="I63" s="1" t="s">
        <v>106</v>
      </c>
    </row>
    <row r="64" spans="3:9" x14ac:dyDescent="0.2">
      <c r="C64" s="5" t="s">
        <v>676</v>
      </c>
      <c r="G64"/>
      <c r="H64" s="1">
        <v>47</v>
      </c>
      <c r="I64" s="1" t="s">
        <v>107</v>
      </c>
    </row>
    <row r="65" spans="3:9" x14ac:dyDescent="0.2">
      <c r="C65" s="5" t="s">
        <v>677</v>
      </c>
      <c r="G65"/>
      <c r="H65" s="1">
        <v>48</v>
      </c>
      <c r="I65" s="1" t="s">
        <v>108</v>
      </c>
    </row>
    <row r="66" spans="3:9" x14ac:dyDescent="0.2">
      <c r="C66" s="5" t="s">
        <v>678</v>
      </c>
      <c r="G66"/>
      <c r="H66" s="1">
        <v>49</v>
      </c>
      <c r="I66" s="1" t="s">
        <v>408</v>
      </c>
    </row>
    <row r="67" spans="3:9" x14ac:dyDescent="0.2">
      <c r="C67" s="5" t="s">
        <v>679</v>
      </c>
      <c r="G67"/>
      <c r="H67" s="1">
        <v>50</v>
      </c>
      <c r="I67" s="1" t="s">
        <v>109</v>
      </c>
    </row>
    <row r="68" spans="3:9" x14ac:dyDescent="0.2">
      <c r="C68" s="5" t="s">
        <v>680</v>
      </c>
      <c r="G68"/>
      <c r="H68" s="1">
        <v>51</v>
      </c>
      <c r="I68" s="1" t="s">
        <v>409</v>
      </c>
    </row>
    <row r="69" spans="3:9" x14ac:dyDescent="0.2">
      <c r="C69" s="5" t="s">
        <v>681</v>
      </c>
      <c r="G69"/>
      <c r="H69" s="1">
        <v>52</v>
      </c>
      <c r="I69" s="1" t="s">
        <v>410</v>
      </c>
    </row>
    <row r="70" spans="3:9" x14ac:dyDescent="0.2">
      <c r="C70" s="5" t="s">
        <v>682</v>
      </c>
      <c r="G70"/>
      <c r="H70" s="1">
        <v>53</v>
      </c>
      <c r="I70" s="1" t="s">
        <v>110</v>
      </c>
    </row>
    <row r="71" spans="3:9" x14ac:dyDescent="0.2">
      <c r="C71" s="5" t="s">
        <v>683</v>
      </c>
      <c r="G71"/>
      <c r="H71" s="1">
        <v>54</v>
      </c>
      <c r="I71" s="1" t="s">
        <v>111</v>
      </c>
    </row>
    <row r="72" spans="3:9" x14ac:dyDescent="0.2">
      <c r="C72" s="5" t="s">
        <v>684</v>
      </c>
      <c r="G72"/>
      <c r="H72" s="1">
        <v>55</v>
      </c>
      <c r="I72" s="1" t="s">
        <v>112</v>
      </c>
    </row>
    <row r="73" spans="3:9" x14ac:dyDescent="0.2">
      <c r="C73" s="5" t="s">
        <v>685</v>
      </c>
      <c r="G73"/>
      <c r="H73" s="1">
        <v>56</v>
      </c>
      <c r="I73" s="1" t="s">
        <v>113</v>
      </c>
    </row>
    <row r="74" spans="3:9" x14ac:dyDescent="0.2">
      <c r="C74" s="5" t="s">
        <v>686</v>
      </c>
      <c r="G74"/>
      <c r="H74" s="1">
        <v>57</v>
      </c>
      <c r="I74" s="1" t="s">
        <v>114</v>
      </c>
    </row>
    <row r="75" spans="3:9" x14ac:dyDescent="0.2">
      <c r="C75" s="5" t="s">
        <v>687</v>
      </c>
      <c r="G75"/>
      <c r="H75" s="1">
        <v>59</v>
      </c>
      <c r="I75" s="1" t="s">
        <v>411</v>
      </c>
    </row>
    <row r="76" spans="3:9" x14ac:dyDescent="0.2">
      <c r="C76" s="5" t="s">
        <v>688</v>
      </c>
      <c r="G76"/>
      <c r="H76" s="1">
        <v>60</v>
      </c>
      <c r="I76" s="1" t="s">
        <v>115</v>
      </c>
    </row>
    <row r="77" spans="3:9" x14ac:dyDescent="0.2">
      <c r="C77" s="5" t="s">
        <v>689</v>
      </c>
      <c r="G77"/>
      <c r="H77" s="1">
        <v>62</v>
      </c>
      <c r="I77" s="1" t="s">
        <v>412</v>
      </c>
    </row>
    <row r="78" spans="3:9" x14ac:dyDescent="0.2">
      <c r="C78" s="5" t="s">
        <v>690</v>
      </c>
      <c r="G78"/>
      <c r="H78" s="1">
        <v>63</v>
      </c>
      <c r="I78" s="1" t="s">
        <v>116</v>
      </c>
    </row>
    <row r="79" spans="3:9" x14ac:dyDescent="0.2">
      <c r="C79" s="5" t="s">
        <v>691</v>
      </c>
      <c r="G79"/>
      <c r="H79" s="1">
        <v>64</v>
      </c>
      <c r="I79" s="1" t="s">
        <v>117</v>
      </c>
    </row>
    <row r="80" spans="3:9" x14ac:dyDescent="0.2">
      <c r="C80" s="5" t="s">
        <v>692</v>
      </c>
      <c r="G80"/>
      <c r="H80" s="1">
        <v>65</v>
      </c>
      <c r="I80" s="1" t="s">
        <v>118</v>
      </c>
    </row>
    <row r="81" spans="3:9" x14ac:dyDescent="0.2">
      <c r="C81" s="5" t="s">
        <v>693</v>
      </c>
      <c r="G81"/>
      <c r="H81" s="1">
        <v>69</v>
      </c>
      <c r="I81" s="1" t="s">
        <v>119</v>
      </c>
    </row>
    <row r="82" spans="3:9" x14ac:dyDescent="0.2">
      <c r="C82" s="5" t="s">
        <v>694</v>
      </c>
      <c r="G82"/>
      <c r="H82" s="1">
        <v>71</v>
      </c>
      <c r="I82" s="1" t="s">
        <v>413</v>
      </c>
    </row>
    <row r="83" spans="3:9" x14ac:dyDescent="0.2">
      <c r="C83" s="5" t="s">
        <v>695</v>
      </c>
      <c r="G83"/>
      <c r="H83" s="1">
        <v>72</v>
      </c>
      <c r="I83" s="1" t="s">
        <v>120</v>
      </c>
    </row>
    <row r="84" spans="3:9" x14ac:dyDescent="0.2">
      <c r="C84" s="5" t="s">
        <v>696</v>
      </c>
      <c r="G84"/>
      <c r="H84" s="1">
        <v>74</v>
      </c>
      <c r="I84" s="1" t="s">
        <v>414</v>
      </c>
    </row>
    <row r="85" spans="3:9" x14ac:dyDescent="0.2">
      <c r="C85" s="5" t="s">
        <v>697</v>
      </c>
      <c r="G85"/>
      <c r="H85" s="1">
        <v>75</v>
      </c>
      <c r="I85" s="1" t="s">
        <v>121</v>
      </c>
    </row>
    <row r="86" spans="3:9" x14ac:dyDescent="0.2">
      <c r="C86" s="5" t="s">
        <v>698</v>
      </c>
      <c r="G86"/>
      <c r="H86" s="1">
        <v>77</v>
      </c>
      <c r="I86" s="1" t="s">
        <v>415</v>
      </c>
    </row>
    <row r="87" spans="3:9" x14ac:dyDescent="0.2">
      <c r="C87" s="5" t="s">
        <v>699</v>
      </c>
      <c r="G87"/>
      <c r="H87" s="1">
        <v>78</v>
      </c>
      <c r="I87" s="1" t="s">
        <v>122</v>
      </c>
    </row>
    <row r="88" spans="3:9" x14ac:dyDescent="0.2">
      <c r="C88" s="5" t="s">
        <v>700</v>
      </c>
      <c r="G88"/>
      <c r="H88" s="1">
        <v>80</v>
      </c>
      <c r="I88" s="1" t="s">
        <v>416</v>
      </c>
    </row>
    <row r="89" spans="3:9" x14ac:dyDescent="0.2">
      <c r="C89" s="5" t="s">
        <v>701</v>
      </c>
      <c r="G89"/>
      <c r="H89" s="1">
        <v>81</v>
      </c>
      <c r="I89" s="1" t="s">
        <v>123</v>
      </c>
    </row>
    <row r="90" spans="3:9" x14ac:dyDescent="0.2">
      <c r="C90" s="5" t="s">
        <v>702</v>
      </c>
      <c r="G90"/>
      <c r="H90" s="1">
        <v>83</v>
      </c>
      <c r="I90" s="1" t="s">
        <v>417</v>
      </c>
    </row>
    <row r="91" spans="3:9" x14ac:dyDescent="0.2">
      <c r="C91" s="5" t="s">
        <v>703</v>
      </c>
      <c r="G91"/>
      <c r="H91" s="1">
        <v>84</v>
      </c>
      <c r="I91" s="1" t="s">
        <v>124</v>
      </c>
    </row>
    <row r="92" spans="3:9" x14ac:dyDescent="0.2">
      <c r="C92" s="5" t="s">
        <v>704</v>
      </c>
      <c r="G92"/>
      <c r="H92" s="1">
        <v>86</v>
      </c>
      <c r="I92" s="1" t="s">
        <v>418</v>
      </c>
    </row>
    <row r="93" spans="3:9" x14ac:dyDescent="0.2">
      <c r="C93" s="5" t="s">
        <v>705</v>
      </c>
      <c r="G93"/>
      <c r="H93" s="1">
        <v>87</v>
      </c>
      <c r="I93" s="1" t="s">
        <v>125</v>
      </c>
    </row>
    <row r="94" spans="3:9" x14ac:dyDescent="0.2">
      <c r="C94" s="5" t="s">
        <v>706</v>
      </c>
      <c r="G94"/>
      <c r="H94" s="1">
        <v>88</v>
      </c>
      <c r="I94" s="1" t="s">
        <v>126</v>
      </c>
    </row>
    <row r="95" spans="3:9" x14ac:dyDescent="0.2">
      <c r="C95" s="5" t="s">
        <v>707</v>
      </c>
      <c r="G95"/>
      <c r="H95" s="1">
        <v>89</v>
      </c>
      <c r="I95" s="1" t="s">
        <v>127</v>
      </c>
    </row>
    <row r="96" spans="3:9" x14ac:dyDescent="0.2">
      <c r="C96" s="5" t="s">
        <v>708</v>
      </c>
      <c r="G96"/>
      <c r="H96" s="1">
        <v>90</v>
      </c>
      <c r="I96" s="1" t="s">
        <v>128</v>
      </c>
    </row>
    <row r="97" spans="3:9" x14ac:dyDescent="0.2">
      <c r="C97" s="5" t="s">
        <v>709</v>
      </c>
      <c r="G97"/>
      <c r="H97" s="1">
        <v>91</v>
      </c>
      <c r="I97" s="1" t="s">
        <v>129</v>
      </c>
    </row>
    <row r="98" spans="3:9" x14ac:dyDescent="0.2">
      <c r="C98" s="5" t="s">
        <v>710</v>
      </c>
      <c r="G98"/>
      <c r="H98" s="1">
        <v>92</v>
      </c>
      <c r="I98" s="1" t="s">
        <v>130</v>
      </c>
    </row>
    <row r="99" spans="3:9" x14ac:dyDescent="0.2">
      <c r="C99" s="5" t="s">
        <v>711</v>
      </c>
      <c r="G99"/>
      <c r="H99" s="1">
        <v>93</v>
      </c>
      <c r="I99" s="1" t="s">
        <v>131</v>
      </c>
    </row>
    <row r="100" spans="3:9" x14ac:dyDescent="0.2">
      <c r="C100" s="5" t="s">
        <v>712</v>
      </c>
      <c r="G100"/>
      <c r="H100" s="1">
        <v>94</v>
      </c>
      <c r="I100" s="1" t="s">
        <v>132</v>
      </c>
    </row>
    <row r="101" spans="3:9" x14ac:dyDescent="0.2">
      <c r="C101" s="5" t="s">
        <v>713</v>
      </c>
      <c r="G101"/>
      <c r="H101" s="1">
        <v>95</v>
      </c>
      <c r="I101" s="1" t="s">
        <v>133</v>
      </c>
    </row>
    <row r="102" spans="3:9" x14ac:dyDescent="0.2">
      <c r="C102" s="5" t="s">
        <v>714</v>
      </c>
      <c r="G102"/>
      <c r="H102" s="1">
        <v>96</v>
      </c>
      <c r="I102" s="1" t="s">
        <v>134</v>
      </c>
    </row>
    <row r="103" spans="3:9" x14ac:dyDescent="0.2">
      <c r="C103" s="5" t="s">
        <v>715</v>
      </c>
      <c r="G103"/>
      <c r="H103" s="1">
        <v>97</v>
      </c>
      <c r="I103" s="1" t="s">
        <v>419</v>
      </c>
    </row>
    <row r="104" spans="3:9" x14ac:dyDescent="0.2">
      <c r="C104" s="5" t="s">
        <v>716</v>
      </c>
      <c r="G104"/>
      <c r="H104" s="1">
        <v>98</v>
      </c>
      <c r="I104" s="1" t="s">
        <v>135</v>
      </c>
    </row>
    <row r="105" spans="3:9" x14ac:dyDescent="0.2">
      <c r="C105" s="5" t="s">
        <v>717</v>
      </c>
      <c r="G105"/>
      <c r="H105" s="1">
        <v>99</v>
      </c>
      <c r="I105" s="1" t="s">
        <v>136</v>
      </c>
    </row>
    <row r="106" spans="3:9" x14ac:dyDescent="0.2">
      <c r="C106" s="5" t="s">
        <v>718</v>
      </c>
      <c r="G106"/>
      <c r="H106" s="1">
        <v>100</v>
      </c>
      <c r="I106" s="1" t="s">
        <v>137</v>
      </c>
    </row>
    <row r="107" spans="3:9" x14ac:dyDescent="0.2">
      <c r="C107" s="5" t="s">
        <v>719</v>
      </c>
      <c r="G107"/>
      <c r="H107" s="1">
        <v>101</v>
      </c>
      <c r="I107" s="1" t="s">
        <v>138</v>
      </c>
    </row>
    <row r="108" spans="3:9" x14ac:dyDescent="0.2">
      <c r="C108" s="5" t="s">
        <v>720</v>
      </c>
      <c r="G108"/>
      <c r="H108" s="1">
        <v>102</v>
      </c>
      <c r="I108" s="1" t="s">
        <v>139</v>
      </c>
    </row>
    <row r="109" spans="3:9" x14ac:dyDescent="0.2">
      <c r="C109" s="5" t="s">
        <v>721</v>
      </c>
      <c r="F109"/>
      <c r="G109"/>
      <c r="H109" s="1">
        <v>105</v>
      </c>
      <c r="I109" s="1" t="s">
        <v>140</v>
      </c>
    </row>
    <row r="110" spans="3:9" x14ac:dyDescent="0.2">
      <c r="C110" s="5" t="s">
        <v>722</v>
      </c>
      <c r="F110"/>
      <c r="G110"/>
      <c r="H110" s="1">
        <v>106</v>
      </c>
      <c r="I110" s="1" t="s">
        <v>141</v>
      </c>
    </row>
    <row r="111" spans="3:9" x14ac:dyDescent="0.2">
      <c r="C111" s="5" t="s">
        <v>723</v>
      </c>
      <c r="F111"/>
      <c r="G111"/>
      <c r="H111" s="1">
        <v>107</v>
      </c>
      <c r="I111" s="1" t="s">
        <v>142</v>
      </c>
    </row>
    <row r="112" spans="3:9" x14ac:dyDescent="0.2">
      <c r="C112" s="5" t="s">
        <v>724</v>
      </c>
      <c r="F112"/>
      <c r="G112"/>
      <c r="H112" s="1">
        <v>108</v>
      </c>
      <c r="I112" s="1" t="s">
        <v>143</v>
      </c>
    </row>
    <row r="113" spans="3:9" x14ac:dyDescent="0.2">
      <c r="C113" s="5" t="s">
        <v>725</v>
      </c>
      <c r="F113"/>
      <c r="G113"/>
      <c r="H113" s="1">
        <v>109</v>
      </c>
      <c r="I113" s="1" t="s">
        <v>144</v>
      </c>
    </row>
    <row r="114" spans="3:9" x14ac:dyDescent="0.2">
      <c r="C114" s="5" t="s">
        <v>726</v>
      </c>
      <c r="F114"/>
      <c r="G114"/>
      <c r="H114" s="1">
        <v>110</v>
      </c>
      <c r="I114" s="1" t="s">
        <v>145</v>
      </c>
    </row>
    <row r="115" spans="3:9" x14ac:dyDescent="0.2">
      <c r="C115" s="5" t="s">
        <v>727</v>
      </c>
      <c r="F115"/>
      <c r="G115"/>
      <c r="H115" s="1">
        <v>111</v>
      </c>
      <c r="I115" s="1" t="s">
        <v>146</v>
      </c>
    </row>
    <row r="116" spans="3:9" x14ac:dyDescent="0.2">
      <c r="C116" s="5" t="s">
        <v>728</v>
      </c>
      <c r="F116"/>
      <c r="G116"/>
      <c r="H116" s="1">
        <v>112</v>
      </c>
      <c r="I116" s="1" t="s">
        <v>147</v>
      </c>
    </row>
    <row r="117" spans="3:9" x14ac:dyDescent="0.2">
      <c r="C117" s="5" t="s">
        <v>729</v>
      </c>
      <c r="F117"/>
      <c r="G117"/>
      <c r="H117" s="1">
        <v>113</v>
      </c>
      <c r="I117" s="1" t="s">
        <v>148</v>
      </c>
    </row>
    <row r="118" spans="3:9" x14ac:dyDescent="0.2">
      <c r="C118" s="5" t="s">
        <v>730</v>
      </c>
      <c r="F118"/>
      <c r="G118"/>
      <c r="H118" s="1">
        <v>114</v>
      </c>
      <c r="I118" s="1" t="s">
        <v>149</v>
      </c>
    </row>
    <row r="119" spans="3:9" x14ac:dyDescent="0.2">
      <c r="C119" s="5" t="s">
        <v>731</v>
      </c>
      <c r="F119"/>
      <c r="G119"/>
      <c r="H119" s="1">
        <v>115</v>
      </c>
      <c r="I119" s="1" t="s">
        <v>150</v>
      </c>
    </row>
    <row r="120" spans="3:9" x14ac:dyDescent="0.2">
      <c r="C120" s="5" t="s">
        <v>732</v>
      </c>
      <c r="F120"/>
      <c r="G120"/>
      <c r="H120" s="1">
        <v>116</v>
      </c>
      <c r="I120" s="1" t="s">
        <v>420</v>
      </c>
    </row>
    <row r="121" spans="3:9" x14ac:dyDescent="0.2">
      <c r="C121" s="5" t="s">
        <v>733</v>
      </c>
      <c r="F121"/>
      <c r="G121"/>
      <c r="H121" s="1">
        <v>117</v>
      </c>
      <c r="I121" s="1" t="s">
        <v>151</v>
      </c>
    </row>
    <row r="122" spans="3:9" x14ac:dyDescent="0.2">
      <c r="C122" s="5" t="s">
        <v>734</v>
      </c>
      <c r="F122"/>
      <c r="G122"/>
      <c r="H122" s="1">
        <v>118</v>
      </c>
      <c r="I122" s="1" t="s">
        <v>421</v>
      </c>
    </row>
    <row r="123" spans="3:9" x14ac:dyDescent="0.2">
      <c r="C123" s="5" t="s">
        <v>735</v>
      </c>
      <c r="F123"/>
      <c r="G123"/>
      <c r="H123" s="1">
        <v>119</v>
      </c>
      <c r="I123" s="1" t="s">
        <v>152</v>
      </c>
    </row>
    <row r="124" spans="3:9" x14ac:dyDescent="0.2">
      <c r="C124" s="5" t="s">
        <v>736</v>
      </c>
      <c r="F124"/>
      <c r="G124"/>
      <c r="H124" s="1">
        <v>120</v>
      </c>
      <c r="I124" s="1" t="s">
        <v>422</v>
      </c>
    </row>
    <row r="125" spans="3:9" x14ac:dyDescent="0.2">
      <c r="C125" s="5" t="s">
        <v>737</v>
      </c>
      <c r="F125"/>
      <c r="G125"/>
      <c r="H125" s="1">
        <v>121</v>
      </c>
      <c r="I125" s="1" t="s">
        <v>153</v>
      </c>
    </row>
    <row r="126" spans="3:9" x14ac:dyDescent="0.2">
      <c r="C126" s="5" t="s">
        <v>738</v>
      </c>
      <c r="F126"/>
      <c r="G126"/>
      <c r="H126" s="1">
        <v>122</v>
      </c>
      <c r="I126" s="1" t="s">
        <v>154</v>
      </c>
    </row>
    <row r="127" spans="3:9" x14ac:dyDescent="0.2">
      <c r="C127" s="5" t="s">
        <v>739</v>
      </c>
      <c r="F127"/>
      <c r="G127"/>
      <c r="H127" s="1">
        <v>123</v>
      </c>
      <c r="I127" s="1" t="s">
        <v>155</v>
      </c>
    </row>
    <row r="128" spans="3:9" x14ac:dyDescent="0.2">
      <c r="C128" s="5" t="s">
        <v>740</v>
      </c>
      <c r="F128"/>
      <c r="G128"/>
      <c r="H128" s="1">
        <v>124</v>
      </c>
      <c r="I128" s="1" t="s">
        <v>156</v>
      </c>
    </row>
    <row r="129" spans="3:9" x14ac:dyDescent="0.2">
      <c r="C129" s="5" t="s">
        <v>741</v>
      </c>
      <c r="F129"/>
      <c r="G129"/>
      <c r="H129" s="1">
        <v>125</v>
      </c>
      <c r="I129" s="1" t="s">
        <v>157</v>
      </c>
    </row>
    <row r="130" spans="3:9" x14ac:dyDescent="0.2">
      <c r="C130" s="5" t="s">
        <v>742</v>
      </c>
      <c r="F130"/>
      <c r="G130"/>
      <c r="H130" s="1">
        <v>126</v>
      </c>
      <c r="I130" s="1" t="s">
        <v>423</v>
      </c>
    </row>
    <row r="131" spans="3:9" x14ac:dyDescent="0.2">
      <c r="C131" s="5" t="s">
        <v>743</v>
      </c>
      <c r="F131"/>
      <c r="G131"/>
      <c r="H131" s="1">
        <v>127</v>
      </c>
      <c r="I131" s="1" t="s">
        <v>158</v>
      </c>
    </row>
    <row r="132" spans="3:9" x14ac:dyDescent="0.2">
      <c r="C132" s="5" t="s">
        <v>744</v>
      </c>
      <c r="F132"/>
      <c r="G132"/>
      <c r="H132" s="1">
        <v>128</v>
      </c>
      <c r="I132" s="1" t="s">
        <v>424</v>
      </c>
    </row>
    <row r="133" spans="3:9" x14ac:dyDescent="0.2">
      <c r="C133" s="5" t="s">
        <v>745</v>
      </c>
      <c r="F133"/>
      <c r="G133"/>
      <c r="H133" s="1">
        <v>130</v>
      </c>
      <c r="I133" s="1" t="s">
        <v>425</v>
      </c>
    </row>
    <row r="134" spans="3:9" x14ac:dyDescent="0.2">
      <c r="C134" s="5" t="s">
        <v>746</v>
      </c>
      <c r="F134"/>
      <c r="G134"/>
      <c r="H134" s="1">
        <v>131</v>
      </c>
      <c r="I134" s="1" t="s">
        <v>159</v>
      </c>
    </row>
    <row r="135" spans="3:9" x14ac:dyDescent="0.2">
      <c r="C135" s="5" t="s">
        <v>747</v>
      </c>
      <c r="F135"/>
      <c r="G135"/>
      <c r="H135" s="1">
        <v>132</v>
      </c>
      <c r="I135" s="1" t="s">
        <v>160</v>
      </c>
    </row>
    <row r="136" spans="3:9" x14ac:dyDescent="0.2">
      <c r="C136" s="5" t="s">
        <v>748</v>
      </c>
      <c r="F136"/>
      <c r="G136"/>
      <c r="H136" s="1">
        <v>133</v>
      </c>
      <c r="I136" s="1" t="s">
        <v>161</v>
      </c>
    </row>
    <row r="137" spans="3:9" x14ac:dyDescent="0.2">
      <c r="C137" s="5" t="s">
        <v>749</v>
      </c>
      <c r="F137"/>
      <c r="G137"/>
      <c r="H137" s="1">
        <v>134</v>
      </c>
      <c r="I137" s="1" t="s">
        <v>162</v>
      </c>
    </row>
    <row r="138" spans="3:9" x14ac:dyDescent="0.2">
      <c r="C138" s="5" t="s">
        <v>750</v>
      </c>
      <c r="F138"/>
      <c r="G138"/>
      <c r="H138" s="1">
        <v>135</v>
      </c>
      <c r="I138" s="1" t="s">
        <v>163</v>
      </c>
    </row>
    <row r="139" spans="3:9" x14ac:dyDescent="0.2">
      <c r="C139" s="5" t="s">
        <v>751</v>
      </c>
      <c r="F139"/>
      <c r="G139"/>
      <c r="H139" s="1">
        <v>136</v>
      </c>
      <c r="I139" s="1" t="s">
        <v>164</v>
      </c>
    </row>
    <row r="140" spans="3:9" x14ac:dyDescent="0.2">
      <c r="C140" s="5" t="s">
        <v>752</v>
      </c>
      <c r="F140"/>
      <c r="G140"/>
      <c r="H140" s="1">
        <v>138</v>
      </c>
      <c r="I140" s="1" t="s">
        <v>165</v>
      </c>
    </row>
    <row r="141" spans="3:9" x14ac:dyDescent="0.2">
      <c r="C141" s="5" t="s">
        <v>753</v>
      </c>
      <c r="F141"/>
      <c r="G141"/>
      <c r="H141" s="1">
        <v>142</v>
      </c>
      <c r="I141" s="1" t="s">
        <v>166</v>
      </c>
    </row>
    <row r="142" spans="3:9" x14ac:dyDescent="0.2">
      <c r="C142" s="5" t="s">
        <v>754</v>
      </c>
      <c r="F142"/>
      <c r="G142"/>
      <c r="H142" s="1">
        <v>143</v>
      </c>
      <c r="I142" s="1" t="s">
        <v>167</v>
      </c>
    </row>
    <row r="143" spans="3:9" x14ac:dyDescent="0.2">
      <c r="C143" s="5" t="s">
        <v>755</v>
      </c>
      <c r="F143"/>
      <c r="G143"/>
      <c r="H143" s="1">
        <v>144</v>
      </c>
      <c r="I143" s="1" t="s">
        <v>168</v>
      </c>
    </row>
    <row r="144" spans="3:9" x14ac:dyDescent="0.2">
      <c r="C144" s="5" t="s">
        <v>756</v>
      </c>
      <c r="F144"/>
      <c r="G144"/>
      <c r="H144" s="1">
        <v>145</v>
      </c>
      <c r="I144" s="1" t="s">
        <v>169</v>
      </c>
    </row>
    <row r="145" spans="3:9" x14ac:dyDescent="0.2">
      <c r="C145" s="5" t="s">
        <v>757</v>
      </c>
      <c r="F145"/>
      <c r="G145"/>
      <c r="H145" s="1">
        <v>146</v>
      </c>
      <c r="I145" s="1" t="s">
        <v>170</v>
      </c>
    </row>
    <row r="146" spans="3:9" x14ac:dyDescent="0.2">
      <c r="C146" s="5" t="s">
        <v>758</v>
      </c>
      <c r="F146"/>
      <c r="G146"/>
      <c r="H146" s="1">
        <v>147</v>
      </c>
      <c r="I146" s="1" t="s">
        <v>171</v>
      </c>
    </row>
    <row r="147" spans="3:9" x14ac:dyDescent="0.2">
      <c r="C147" s="5" t="s">
        <v>759</v>
      </c>
      <c r="F147"/>
      <c r="G147"/>
      <c r="H147" s="1">
        <v>150</v>
      </c>
      <c r="I147" s="1" t="s">
        <v>427</v>
      </c>
    </row>
    <row r="148" spans="3:9" x14ac:dyDescent="0.2">
      <c r="C148" s="5" t="s">
        <v>760</v>
      </c>
      <c r="F148"/>
      <c r="G148"/>
      <c r="H148" s="1">
        <v>148</v>
      </c>
      <c r="I148" s="1" t="s">
        <v>428</v>
      </c>
    </row>
    <row r="149" spans="3:9" x14ac:dyDescent="0.2">
      <c r="C149" s="5" t="s">
        <v>761</v>
      </c>
      <c r="F149"/>
      <c r="G149"/>
      <c r="H149" s="1">
        <v>149</v>
      </c>
      <c r="I149" s="1" t="s">
        <v>426</v>
      </c>
    </row>
    <row r="150" spans="3:9" x14ac:dyDescent="0.2">
      <c r="C150" s="5" t="s">
        <v>762</v>
      </c>
      <c r="F150"/>
      <c r="G150"/>
      <c r="H150" s="1">
        <v>151</v>
      </c>
      <c r="I150" s="1" t="s">
        <v>172</v>
      </c>
    </row>
    <row r="151" spans="3:9" x14ac:dyDescent="0.2">
      <c r="C151" s="5" t="s">
        <v>763</v>
      </c>
      <c r="F151"/>
      <c r="G151"/>
      <c r="H151" s="1">
        <v>152</v>
      </c>
      <c r="I151" s="1" t="s">
        <v>173</v>
      </c>
    </row>
    <row r="152" spans="3:9" x14ac:dyDescent="0.2">
      <c r="C152" s="5" t="s">
        <v>764</v>
      </c>
      <c r="F152"/>
      <c r="G152"/>
      <c r="H152" s="1">
        <v>153</v>
      </c>
      <c r="I152" s="1" t="s">
        <v>429</v>
      </c>
    </row>
    <row r="153" spans="3:9" x14ac:dyDescent="0.2">
      <c r="C153" s="5" t="s">
        <v>765</v>
      </c>
      <c r="F153"/>
      <c r="G153"/>
      <c r="H153" s="1">
        <v>154</v>
      </c>
      <c r="I153" s="1" t="s">
        <v>430</v>
      </c>
    </row>
    <row r="154" spans="3:9" x14ac:dyDescent="0.2">
      <c r="C154" s="5" t="s">
        <v>766</v>
      </c>
      <c r="F154"/>
      <c r="G154"/>
      <c r="H154" s="1">
        <v>155</v>
      </c>
      <c r="I154" s="1" t="s">
        <v>431</v>
      </c>
    </row>
    <row r="155" spans="3:9" x14ac:dyDescent="0.2">
      <c r="C155" s="5" t="s">
        <v>767</v>
      </c>
      <c r="F155"/>
      <c r="G155"/>
      <c r="H155" s="1">
        <v>156</v>
      </c>
      <c r="I155" s="1" t="s">
        <v>432</v>
      </c>
    </row>
    <row r="156" spans="3:9" x14ac:dyDescent="0.2">
      <c r="C156" s="5" t="s">
        <v>768</v>
      </c>
      <c r="F156"/>
      <c r="G156"/>
      <c r="H156" s="1">
        <v>157</v>
      </c>
      <c r="I156" s="1" t="s">
        <v>433</v>
      </c>
    </row>
    <row r="157" spans="3:9" x14ac:dyDescent="0.2">
      <c r="C157" s="5" t="s">
        <v>769</v>
      </c>
      <c r="F157"/>
      <c r="G157"/>
      <c r="H157" s="1">
        <v>158</v>
      </c>
      <c r="I157" s="1" t="s">
        <v>174</v>
      </c>
    </row>
    <row r="158" spans="3:9" x14ac:dyDescent="0.2">
      <c r="C158" s="5" t="s">
        <v>770</v>
      </c>
      <c r="F158"/>
      <c r="G158"/>
      <c r="H158" s="1">
        <v>159</v>
      </c>
      <c r="I158" s="1" t="s">
        <v>175</v>
      </c>
    </row>
    <row r="159" spans="3:9" x14ac:dyDescent="0.2">
      <c r="C159" s="5" t="s">
        <v>771</v>
      </c>
      <c r="F159"/>
      <c r="G159"/>
      <c r="H159" s="1">
        <v>160</v>
      </c>
      <c r="I159" s="1" t="s">
        <v>176</v>
      </c>
    </row>
    <row r="160" spans="3:9" x14ac:dyDescent="0.2">
      <c r="C160" s="5" t="s">
        <v>772</v>
      </c>
      <c r="F160"/>
      <c r="G160"/>
      <c r="H160" s="1">
        <v>161</v>
      </c>
      <c r="I160" s="1" t="s">
        <v>177</v>
      </c>
    </row>
    <row r="161" spans="3:9" x14ac:dyDescent="0.2">
      <c r="C161" s="5" t="s">
        <v>773</v>
      </c>
      <c r="F161"/>
      <c r="G161"/>
      <c r="H161" s="1">
        <v>162</v>
      </c>
      <c r="I161" s="1" t="s">
        <v>434</v>
      </c>
    </row>
    <row r="162" spans="3:9" x14ac:dyDescent="0.2">
      <c r="C162" s="5" t="s">
        <v>774</v>
      </c>
      <c r="F162"/>
      <c r="G162"/>
      <c r="H162" s="1">
        <v>163</v>
      </c>
      <c r="I162" s="1" t="s">
        <v>178</v>
      </c>
    </row>
    <row r="163" spans="3:9" x14ac:dyDescent="0.2">
      <c r="C163" s="5" t="s">
        <v>775</v>
      </c>
      <c r="F163"/>
      <c r="G163"/>
      <c r="H163" s="1">
        <v>164</v>
      </c>
      <c r="I163" s="1" t="s">
        <v>179</v>
      </c>
    </row>
    <row r="164" spans="3:9" x14ac:dyDescent="0.2">
      <c r="C164" s="5" t="s">
        <v>776</v>
      </c>
      <c r="F164"/>
      <c r="G164"/>
      <c r="H164" s="1">
        <v>165</v>
      </c>
      <c r="I164" s="1" t="s">
        <v>180</v>
      </c>
    </row>
    <row r="165" spans="3:9" x14ac:dyDescent="0.2">
      <c r="C165" s="5" t="s">
        <v>777</v>
      </c>
      <c r="F165"/>
      <c r="G165"/>
      <c r="H165" s="1">
        <v>166</v>
      </c>
      <c r="I165" s="1" t="s">
        <v>181</v>
      </c>
    </row>
    <row r="166" spans="3:9" x14ac:dyDescent="0.2">
      <c r="C166" s="5" t="s">
        <v>778</v>
      </c>
      <c r="F166"/>
      <c r="G166"/>
      <c r="H166" s="1">
        <v>167</v>
      </c>
      <c r="I166" s="1" t="s">
        <v>182</v>
      </c>
    </row>
    <row r="167" spans="3:9" x14ac:dyDescent="0.2">
      <c r="C167" s="5" t="s">
        <v>779</v>
      </c>
      <c r="F167"/>
      <c r="G167"/>
      <c r="H167" s="1">
        <v>168</v>
      </c>
      <c r="I167" s="1" t="s">
        <v>183</v>
      </c>
    </row>
    <row r="168" spans="3:9" x14ac:dyDescent="0.2">
      <c r="C168" s="5" t="s">
        <v>780</v>
      </c>
      <c r="F168"/>
      <c r="G168"/>
      <c r="H168" s="1">
        <v>169</v>
      </c>
      <c r="I168" s="1" t="s">
        <v>184</v>
      </c>
    </row>
    <row r="169" spans="3:9" x14ac:dyDescent="0.2">
      <c r="C169" s="5" t="s">
        <v>781</v>
      </c>
      <c r="F169"/>
      <c r="G169"/>
      <c r="H169" s="1">
        <v>170</v>
      </c>
      <c r="I169" s="1" t="s">
        <v>185</v>
      </c>
    </row>
    <row r="170" spans="3:9" x14ac:dyDescent="0.2">
      <c r="C170" s="5" t="s">
        <v>782</v>
      </c>
      <c r="F170"/>
      <c r="G170"/>
      <c r="H170" s="1">
        <v>171</v>
      </c>
      <c r="I170" s="1" t="s">
        <v>186</v>
      </c>
    </row>
    <row r="171" spans="3:9" x14ac:dyDescent="0.2">
      <c r="C171" s="5" t="s">
        <v>783</v>
      </c>
      <c r="F171"/>
      <c r="G171"/>
      <c r="H171" s="1">
        <v>172</v>
      </c>
      <c r="I171" s="1" t="s">
        <v>187</v>
      </c>
    </row>
    <row r="172" spans="3:9" x14ac:dyDescent="0.2">
      <c r="C172" s="5" t="s">
        <v>784</v>
      </c>
      <c r="F172"/>
      <c r="G172"/>
      <c r="H172" s="1">
        <v>173</v>
      </c>
      <c r="I172" s="1" t="s">
        <v>188</v>
      </c>
    </row>
    <row r="173" spans="3:9" x14ac:dyDescent="0.2">
      <c r="C173" s="5" t="s">
        <v>785</v>
      </c>
      <c r="F173"/>
      <c r="G173"/>
      <c r="H173" s="1">
        <v>174</v>
      </c>
      <c r="I173" s="1" t="s">
        <v>189</v>
      </c>
    </row>
    <row r="174" spans="3:9" x14ac:dyDescent="0.2">
      <c r="C174" s="5" t="s">
        <v>786</v>
      </c>
      <c r="F174"/>
      <c r="G174"/>
      <c r="H174" s="1">
        <v>175</v>
      </c>
      <c r="I174" s="1" t="s">
        <v>190</v>
      </c>
    </row>
    <row r="175" spans="3:9" x14ac:dyDescent="0.2">
      <c r="C175" s="5" t="s">
        <v>787</v>
      </c>
      <c r="F175"/>
      <c r="G175"/>
      <c r="H175" s="1">
        <v>176</v>
      </c>
      <c r="I175" s="1" t="s">
        <v>191</v>
      </c>
    </row>
    <row r="176" spans="3:9" x14ac:dyDescent="0.2">
      <c r="C176" s="5" t="s">
        <v>788</v>
      </c>
      <c r="F176"/>
      <c r="G176"/>
      <c r="H176" s="1">
        <v>177</v>
      </c>
      <c r="I176" s="1" t="s">
        <v>192</v>
      </c>
    </row>
    <row r="177" spans="3:9" x14ac:dyDescent="0.2">
      <c r="C177" s="5" t="s">
        <v>789</v>
      </c>
      <c r="F177"/>
      <c r="G177"/>
      <c r="H177" s="1">
        <v>178</v>
      </c>
      <c r="I177" s="1" t="s">
        <v>193</v>
      </c>
    </row>
    <row r="178" spans="3:9" x14ac:dyDescent="0.2">
      <c r="C178" s="5" t="s">
        <v>790</v>
      </c>
      <c r="F178"/>
      <c r="G178"/>
      <c r="H178" s="1">
        <v>179</v>
      </c>
      <c r="I178" s="1" t="s">
        <v>194</v>
      </c>
    </row>
    <row r="179" spans="3:9" x14ac:dyDescent="0.2">
      <c r="C179" s="5" t="s">
        <v>791</v>
      </c>
      <c r="F179"/>
      <c r="G179"/>
      <c r="H179" s="1">
        <v>180</v>
      </c>
      <c r="I179" s="1" t="s">
        <v>435</v>
      </c>
    </row>
    <row r="180" spans="3:9" x14ac:dyDescent="0.2">
      <c r="C180" s="5" t="s">
        <v>792</v>
      </c>
      <c r="F180"/>
      <c r="G180"/>
      <c r="H180" s="1">
        <v>181</v>
      </c>
      <c r="I180" s="1" t="s">
        <v>436</v>
      </c>
    </row>
    <row r="181" spans="3:9" x14ac:dyDescent="0.2">
      <c r="C181" s="5" t="s">
        <v>793</v>
      </c>
      <c r="F181"/>
      <c r="G181"/>
      <c r="H181" s="1">
        <v>184</v>
      </c>
      <c r="I181" s="1" t="s">
        <v>195</v>
      </c>
    </row>
    <row r="182" spans="3:9" x14ac:dyDescent="0.2">
      <c r="C182" s="5" t="s">
        <v>794</v>
      </c>
      <c r="F182"/>
      <c r="G182"/>
      <c r="H182" s="1">
        <v>185</v>
      </c>
      <c r="I182" s="1" t="s">
        <v>196</v>
      </c>
    </row>
    <row r="183" spans="3:9" x14ac:dyDescent="0.2">
      <c r="C183" s="5" t="s">
        <v>795</v>
      </c>
      <c r="F183"/>
      <c r="G183"/>
      <c r="H183" s="1">
        <v>186</v>
      </c>
      <c r="I183" s="1" t="s">
        <v>197</v>
      </c>
    </row>
    <row r="184" spans="3:9" x14ac:dyDescent="0.2">
      <c r="C184" s="5" t="s">
        <v>796</v>
      </c>
      <c r="F184"/>
      <c r="G184"/>
      <c r="H184" s="1">
        <v>187</v>
      </c>
      <c r="I184" s="1" t="s">
        <v>198</v>
      </c>
    </row>
    <row r="185" spans="3:9" x14ac:dyDescent="0.2">
      <c r="C185" s="5" t="s">
        <v>797</v>
      </c>
      <c r="F185"/>
      <c r="G185"/>
      <c r="H185" s="1">
        <v>188</v>
      </c>
      <c r="I185" s="1" t="s">
        <v>199</v>
      </c>
    </row>
    <row r="186" spans="3:9" x14ac:dyDescent="0.2">
      <c r="C186" s="5" t="s">
        <v>798</v>
      </c>
      <c r="F186"/>
      <c r="G186"/>
      <c r="H186" s="1">
        <v>189</v>
      </c>
      <c r="I186" s="1" t="s">
        <v>200</v>
      </c>
    </row>
    <row r="187" spans="3:9" x14ac:dyDescent="0.2">
      <c r="C187" s="5" t="s">
        <v>799</v>
      </c>
      <c r="F187"/>
      <c r="G187"/>
      <c r="H187" s="1">
        <v>190</v>
      </c>
      <c r="I187" s="1" t="s">
        <v>201</v>
      </c>
    </row>
    <row r="188" spans="3:9" x14ac:dyDescent="0.2">
      <c r="C188" s="5" t="s">
        <v>800</v>
      </c>
      <c r="F188"/>
      <c r="G188"/>
      <c r="H188" s="1">
        <v>191</v>
      </c>
      <c r="I188" s="1" t="s">
        <v>202</v>
      </c>
    </row>
    <row r="189" spans="3:9" x14ac:dyDescent="0.2">
      <c r="C189" s="5" t="s">
        <v>801</v>
      </c>
      <c r="F189"/>
      <c r="G189"/>
      <c r="H189" s="1">
        <v>192</v>
      </c>
      <c r="I189" s="1" t="s">
        <v>203</v>
      </c>
    </row>
    <row r="190" spans="3:9" x14ac:dyDescent="0.2">
      <c r="C190" s="5" t="s">
        <v>802</v>
      </c>
      <c r="F190"/>
      <c r="G190"/>
      <c r="H190" s="1">
        <v>193</v>
      </c>
      <c r="I190" s="1" t="s">
        <v>204</v>
      </c>
    </row>
    <row r="191" spans="3:9" x14ac:dyDescent="0.2">
      <c r="C191" s="5" t="s">
        <v>803</v>
      </c>
      <c r="F191"/>
      <c r="G191"/>
      <c r="H191" s="1">
        <v>194</v>
      </c>
      <c r="I191" s="1" t="s">
        <v>205</v>
      </c>
    </row>
    <row r="192" spans="3:9" x14ac:dyDescent="0.2">
      <c r="C192" s="5" t="s">
        <v>804</v>
      </c>
      <c r="F192"/>
      <c r="G192"/>
      <c r="H192" s="1">
        <v>195</v>
      </c>
      <c r="I192" s="1" t="s">
        <v>206</v>
      </c>
    </row>
    <row r="193" spans="3:9" x14ac:dyDescent="0.2">
      <c r="C193" s="5" t="s">
        <v>805</v>
      </c>
      <c r="F193"/>
      <c r="G193"/>
      <c r="H193" s="1">
        <v>196</v>
      </c>
      <c r="I193" s="1" t="s">
        <v>207</v>
      </c>
    </row>
    <row r="194" spans="3:9" x14ac:dyDescent="0.2">
      <c r="C194" s="5" t="s">
        <v>806</v>
      </c>
      <c r="F194"/>
      <c r="G194"/>
      <c r="H194" s="1">
        <v>197</v>
      </c>
      <c r="I194" s="1" t="s">
        <v>208</v>
      </c>
    </row>
    <row r="195" spans="3:9" x14ac:dyDescent="0.2">
      <c r="C195" s="5" t="s">
        <v>807</v>
      </c>
      <c r="F195"/>
      <c r="G195"/>
      <c r="H195" s="1">
        <v>199</v>
      </c>
      <c r="I195" s="1" t="s">
        <v>209</v>
      </c>
    </row>
    <row r="196" spans="3:9" x14ac:dyDescent="0.2">
      <c r="C196" s="5" t="s">
        <v>808</v>
      </c>
      <c r="F196"/>
      <c r="G196"/>
      <c r="H196" s="1">
        <v>200</v>
      </c>
      <c r="I196" s="1" t="s">
        <v>210</v>
      </c>
    </row>
    <row r="197" spans="3:9" x14ac:dyDescent="0.2">
      <c r="C197" s="5" t="s">
        <v>809</v>
      </c>
      <c r="F197"/>
      <c r="G197"/>
      <c r="H197" s="1">
        <v>201</v>
      </c>
      <c r="I197" s="1" t="s">
        <v>211</v>
      </c>
    </row>
    <row r="198" spans="3:9" x14ac:dyDescent="0.2">
      <c r="C198" s="5" t="s">
        <v>810</v>
      </c>
      <c r="F198"/>
      <c r="G198"/>
      <c r="H198" s="1">
        <v>202</v>
      </c>
      <c r="I198" s="1" t="s">
        <v>212</v>
      </c>
    </row>
    <row r="199" spans="3:9" x14ac:dyDescent="0.2">
      <c r="C199" s="5" t="s">
        <v>811</v>
      </c>
      <c r="F199"/>
      <c r="G199"/>
      <c r="H199" s="1">
        <v>203</v>
      </c>
      <c r="I199" s="1" t="s">
        <v>213</v>
      </c>
    </row>
    <row r="200" spans="3:9" x14ac:dyDescent="0.2">
      <c r="C200" s="5" t="s">
        <v>812</v>
      </c>
      <c r="F200"/>
      <c r="G200"/>
      <c r="H200" s="1">
        <v>204</v>
      </c>
      <c r="I200" s="1" t="s">
        <v>214</v>
      </c>
    </row>
    <row r="201" spans="3:9" x14ac:dyDescent="0.2">
      <c r="C201" s="5" t="s">
        <v>813</v>
      </c>
      <c r="F201"/>
      <c r="G201"/>
      <c r="H201" s="1">
        <v>205</v>
      </c>
      <c r="I201" s="1" t="s">
        <v>215</v>
      </c>
    </row>
    <row r="202" spans="3:9" x14ac:dyDescent="0.2">
      <c r="C202" s="5" t="s">
        <v>814</v>
      </c>
      <c r="F202"/>
      <c r="G202"/>
      <c r="H202" s="1">
        <v>206</v>
      </c>
      <c r="I202" s="1" t="s">
        <v>216</v>
      </c>
    </row>
    <row r="203" spans="3:9" x14ac:dyDescent="0.2">
      <c r="C203" s="5" t="s">
        <v>815</v>
      </c>
      <c r="F203"/>
      <c r="G203"/>
      <c r="H203" s="1">
        <v>207</v>
      </c>
      <c r="I203" s="1" t="s">
        <v>217</v>
      </c>
    </row>
    <row r="204" spans="3:9" x14ac:dyDescent="0.2">
      <c r="C204" s="5" t="s">
        <v>816</v>
      </c>
      <c r="F204"/>
      <c r="G204"/>
      <c r="H204" s="1">
        <v>208</v>
      </c>
      <c r="I204" s="1" t="s">
        <v>218</v>
      </c>
    </row>
    <row r="205" spans="3:9" x14ac:dyDescent="0.2">
      <c r="C205" s="5" t="s">
        <v>817</v>
      </c>
      <c r="F205"/>
      <c r="G205"/>
      <c r="H205" s="1">
        <v>209</v>
      </c>
      <c r="I205" s="1" t="s">
        <v>219</v>
      </c>
    </row>
    <row r="206" spans="3:9" x14ac:dyDescent="0.2">
      <c r="C206" s="5" t="s">
        <v>818</v>
      </c>
      <c r="F206"/>
      <c r="G206"/>
      <c r="H206" s="1">
        <v>210</v>
      </c>
      <c r="I206" s="1" t="s">
        <v>220</v>
      </c>
    </row>
    <row r="207" spans="3:9" x14ac:dyDescent="0.2">
      <c r="C207" s="5" t="s">
        <v>819</v>
      </c>
      <c r="F207"/>
      <c r="G207"/>
      <c r="H207" s="1">
        <v>211</v>
      </c>
      <c r="I207" s="1" t="s">
        <v>221</v>
      </c>
    </row>
    <row r="208" spans="3:9" x14ac:dyDescent="0.2">
      <c r="C208" s="5" t="s">
        <v>820</v>
      </c>
      <c r="F208"/>
      <c r="G208"/>
      <c r="H208" s="1">
        <v>214</v>
      </c>
      <c r="I208" s="1" t="s">
        <v>222</v>
      </c>
    </row>
    <row r="209" spans="3:9" x14ac:dyDescent="0.2">
      <c r="C209" s="5" t="s">
        <v>821</v>
      </c>
      <c r="F209"/>
      <c r="G209"/>
      <c r="H209" s="1">
        <v>215</v>
      </c>
      <c r="I209" s="1" t="s">
        <v>223</v>
      </c>
    </row>
    <row r="210" spans="3:9" x14ac:dyDescent="0.2">
      <c r="C210" s="5" t="s">
        <v>822</v>
      </c>
      <c r="F210"/>
      <c r="G210"/>
      <c r="H210" s="1">
        <v>216</v>
      </c>
      <c r="I210" s="1" t="s">
        <v>224</v>
      </c>
    </row>
    <row r="211" spans="3:9" x14ac:dyDescent="0.2">
      <c r="C211" s="5" t="s">
        <v>823</v>
      </c>
      <c r="F211"/>
      <c r="G211"/>
      <c r="H211" s="1">
        <v>217</v>
      </c>
      <c r="I211" s="1" t="s">
        <v>225</v>
      </c>
    </row>
    <row r="212" spans="3:9" x14ac:dyDescent="0.2">
      <c r="C212" s="5" t="s">
        <v>824</v>
      </c>
      <c r="F212"/>
      <c r="G212"/>
      <c r="H212" s="1">
        <v>218</v>
      </c>
      <c r="I212" s="1" t="s">
        <v>226</v>
      </c>
    </row>
    <row r="213" spans="3:9" x14ac:dyDescent="0.2">
      <c r="C213" s="5" t="s">
        <v>825</v>
      </c>
      <c r="F213"/>
      <c r="G213"/>
      <c r="H213" s="1">
        <v>221</v>
      </c>
      <c r="I213" s="1" t="s">
        <v>227</v>
      </c>
    </row>
    <row r="214" spans="3:9" x14ac:dyDescent="0.2">
      <c r="C214" s="5" t="s">
        <v>826</v>
      </c>
      <c r="F214"/>
      <c r="G214"/>
      <c r="H214" s="1">
        <v>222</v>
      </c>
      <c r="I214" s="1" t="s">
        <v>437</v>
      </c>
    </row>
    <row r="215" spans="3:9" x14ac:dyDescent="0.2">
      <c r="C215" s="5" t="s">
        <v>827</v>
      </c>
      <c r="F215"/>
      <c r="G215"/>
      <c r="H215" s="1">
        <v>223</v>
      </c>
      <c r="I215" s="1" t="s">
        <v>228</v>
      </c>
    </row>
    <row r="216" spans="3:9" x14ac:dyDescent="0.2">
      <c r="C216" s="5" t="s">
        <v>828</v>
      </c>
      <c r="F216"/>
      <c r="G216"/>
      <c r="H216" s="1">
        <v>224</v>
      </c>
      <c r="I216" s="1" t="s">
        <v>438</v>
      </c>
    </row>
    <row r="217" spans="3:9" x14ac:dyDescent="0.2">
      <c r="C217" s="5" t="s">
        <v>829</v>
      </c>
      <c r="F217"/>
      <c r="G217"/>
      <c r="H217" s="1">
        <v>226</v>
      </c>
      <c r="I217" s="1" t="s">
        <v>229</v>
      </c>
    </row>
    <row r="218" spans="3:9" x14ac:dyDescent="0.2">
      <c r="C218" s="5" t="s">
        <v>830</v>
      </c>
      <c r="F218"/>
      <c r="G218"/>
      <c r="H218" s="1">
        <v>227</v>
      </c>
      <c r="I218" s="1" t="s">
        <v>439</v>
      </c>
    </row>
    <row r="219" spans="3:9" x14ac:dyDescent="0.2">
      <c r="C219" s="5" t="s">
        <v>831</v>
      </c>
      <c r="F219"/>
      <c r="G219"/>
      <c r="H219" s="1">
        <v>228</v>
      </c>
      <c r="I219" s="1" t="s">
        <v>230</v>
      </c>
    </row>
    <row r="220" spans="3:9" x14ac:dyDescent="0.2">
      <c r="C220" s="5" t="s">
        <v>832</v>
      </c>
      <c r="F220"/>
      <c r="G220"/>
      <c r="H220" s="1">
        <v>229</v>
      </c>
      <c r="I220" s="1" t="s">
        <v>231</v>
      </c>
    </row>
    <row r="221" spans="3:9" x14ac:dyDescent="0.2">
      <c r="C221" s="5" t="s">
        <v>833</v>
      </c>
      <c r="F221"/>
      <c r="G221"/>
      <c r="H221" s="1">
        <v>230</v>
      </c>
      <c r="I221" s="1" t="s">
        <v>232</v>
      </c>
    </row>
    <row r="222" spans="3:9" x14ac:dyDescent="0.2">
      <c r="C222" s="5" t="s">
        <v>834</v>
      </c>
      <c r="F222"/>
      <c r="G222"/>
      <c r="H222" s="1">
        <v>231</v>
      </c>
      <c r="I222" s="1" t="s">
        <v>233</v>
      </c>
    </row>
    <row r="223" spans="3:9" x14ac:dyDescent="0.2">
      <c r="C223" s="5" t="s">
        <v>835</v>
      </c>
      <c r="F223"/>
      <c r="G223"/>
      <c r="H223" s="1">
        <v>232</v>
      </c>
      <c r="I223" s="1" t="s">
        <v>234</v>
      </c>
    </row>
    <row r="224" spans="3:9" x14ac:dyDescent="0.2">
      <c r="C224" s="5" t="s">
        <v>836</v>
      </c>
      <c r="F224"/>
      <c r="G224"/>
      <c r="H224" s="1">
        <v>233</v>
      </c>
      <c r="I224" s="1" t="s">
        <v>235</v>
      </c>
    </row>
    <row r="225" spans="3:9" x14ac:dyDescent="0.2">
      <c r="C225" s="5" t="s">
        <v>837</v>
      </c>
      <c r="F225"/>
      <c r="G225"/>
      <c r="H225" s="1">
        <v>234</v>
      </c>
      <c r="I225" s="1" t="s">
        <v>236</v>
      </c>
    </row>
    <row r="226" spans="3:9" x14ac:dyDescent="0.2">
      <c r="C226" s="5" t="s">
        <v>838</v>
      </c>
      <c r="F226"/>
      <c r="G226"/>
      <c r="H226" s="1">
        <v>235</v>
      </c>
      <c r="I226" s="1" t="s">
        <v>237</v>
      </c>
    </row>
    <row r="227" spans="3:9" x14ac:dyDescent="0.2">
      <c r="C227" s="5" t="s">
        <v>839</v>
      </c>
      <c r="F227"/>
      <c r="G227"/>
      <c r="H227" s="1">
        <v>236</v>
      </c>
      <c r="I227" s="1" t="s">
        <v>611</v>
      </c>
    </row>
    <row r="228" spans="3:9" x14ac:dyDescent="0.2">
      <c r="C228" s="5" t="s">
        <v>840</v>
      </c>
      <c r="F228"/>
      <c r="G228"/>
      <c r="H228" s="1">
        <v>237</v>
      </c>
      <c r="I228" s="1" t="s">
        <v>238</v>
      </c>
    </row>
    <row r="229" spans="3:9" x14ac:dyDescent="0.2">
      <c r="C229" s="5" t="s">
        <v>841</v>
      </c>
      <c r="F229"/>
      <c r="G229"/>
      <c r="H229" s="1">
        <v>238</v>
      </c>
      <c r="I229" s="1" t="s">
        <v>239</v>
      </c>
    </row>
    <row r="230" spans="3:9" x14ac:dyDescent="0.2">
      <c r="C230" s="5" t="s">
        <v>842</v>
      </c>
      <c r="F230"/>
      <c r="G230"/>
      <c r="H230" s="1">
        <v>239</v>
      </c>
      <c r="I230" s="1" t="s">
        <v>240</v>
      </c>
    </row>
    <row r="231" spans="3:9" x14ac:dyDescent="0.2">
      <c r="C231" s="5" t="s">
        <v>843</v>
      </c>
      <c r="F231"/>
      <c r="G231"/>
      <c r="H231" s="1">
        <v>240</v>
      </c>
      <c r="I231" s="1" t="s">
        <v>241</v>
      </c>
    </row>
    <row r="232" spans="3:9" x14ac:dyDescent="0.2">
      <c r="C232" s="5" t="s">
        <v>844</v>
      </c>
      <c r="F232"/>
      <c r="G232"/>
      <c r="H232" s="1">
        <v>241</v>
      </c>
      <c r="I232" s="1" t="s">
        <v>242</v>
      </c>
    </row>
    <row r="233" spans="3:9" x14ac:dyDescent="0.2">
      <c r="C233" s="5" t="s">
        <v>845</v>
      </c>
      <c r="F233"/>
      <c r="G233"/>
      <c r="H233" s="1">
        <v>242</v>
      </c>
      <c r="I233" s="1" t="s">
        <v>243</v>
      </c>
    </row>
    <row r="234" spans="3:9" x14ac:dyDescent="0.2">
      <c r="C234" s="5" t="s">
        <v>846</v>
      </c>
      <c r="F234"/>
      <c r="G234"/>
      <c r="H234" s="1">
        <v>243</v>
      </c>
      <c r="I234" s="1" t="s">
        <v>244</v>
      </c>
    </row>
    <row r="235" spans="3:9" x14ac:dyDescent="0.2">
      <c r="C235" s="5" t="s">
        <v>847</v>
      </c>
      <c r="F235"/>
      <c r="G235"/>
      <c r="H235" s="1">
        <v>244</v>
      </c>
      <c r="I235" s="1" t="s">
        <v>245</v>
      </c>
    </row>
    <row r="236" spans="3:9" x14ac:dyDescent="0.2">
      <c r="C236" s="5" t="s">
        <v>848</v>
      </c>
      <c r="F236"/>
      <c r="G236"/>
      <c r="H236" s="1">
        <v>245</v>
      </c>
      <c r="I236" s="1" t="s">
        <v>246</v>
      </c>
    </row>
    <row r="237" spans="3:9" x14ac:dyDescent="0.2">
      <c r="C237" s="5" t="s">
        <v>849</v>
      </c>
      <c r="F237"/>
      <c r="G237"/>
      <c r="H237" s="1">
        <v>246</v>
      </c>
      <c r="I237" s="1" t="s">
        <v>247</v>
      </c>
    </row>
    <row r="238" spans="3:9" x14ac:dyDescent="0.2">
      <c r="C238" s="5" t="s">
        <v>850</v>
      </c>
      <c r="F238"/>
      <c r="G238"/>
      <c r="H238" s="1">
        <v>247</v>
      </c>
      <c r="I238" s="1" t="s">
        <v>248</v>
      </c>
    </row>
    <row r="239" spans="3:9" x14ac:dyDescent="0.2">
      <c r="C239" s="5" t="s">
        <v>0</v>
      </c>
      <c r="F239"/>
      <c r="G239"/>
      <c r="H239" s="1">
        <v>248</v>
      </c>
      <c r="I239" s="1" t="s">
        <v>249</v>
      </c>
    </row>
    <row r="240" spans="3:9" x14ac:dyDescent="0.2">
      <c r="C240" s="5" t="s">
        <v>1</v>
      </c>
      <c r="F240"/>
      <c r="G240"/>
      <c r="H240" s="1">
        <v>249</v>
      </c>
      <c r="I240" s="1" t="s">
        <v>250</v>
      </c>
    </row>
    <row r="241" spans="3:9" x14ac:dyDescent="0.2">
      <c r="C241" s="5" t="s">
        <v>2</v>
      </c>
      <c r="F241"/>
      <c r="G241"/>
      <c r="H241" s="1">
        <v>250</v>
      </c>
      <c r="I241" s="1" t="s">
        <v>251</v>
      </c>
    </row>
    <row r="242" spans="3:9" x14ac:dyDescent="0.2">
      <c r="C242" s="5" t="s">
        <v>3</v>
      </c>
      <c r="F242"/>
      <c r="G242"/>
      <c r="H242" s="1">
        <v>251</v>
      </c>
      <c r="I242" s="1" t="s">
        <v>252</v>
      </c>
    </row>
    <row r="243" spans="3:9" x14ac:dyDescent="0.2">
      <c r="C243" s="5" t="s">
        <v>4</v>
      </c>
      <c r="F243"/>
      <c r="G243"/>
      <c r="H243" s="1">
        <v>252</v>
      </c>
      <c r="I243" s="1" t="s">
        <v>253</v>
      </c>
    </row>
    <row r="244" spans="3:9" x14ac:dyDescent="0.2">
      <c r="C244" s="5" t="s">
        <v>5</v>
      </c>
      <c r="F244"/>
      <c r="G244"/>
      <c r="H244" s="1">
        <v>253</v>
      </c>
      <c r="I244" s="1" t="s">
        <v>254</v>
      </c>
    </row>
    <row r="245" spans="3:9" x14ac:dyDescent="0.2">
      <c r="C245" s="5" t="s">
        <v>6</v>
      </c>
      <c r="F245"/>
      <c r="G245"/>
      <c r="H245" s="1">
        <v>254</v>
      </c>
      <c r="I245" s="1" t="s">
        <v>255</v>
      </c>
    </row>
    <row r="246" spans="3:9" x14ac:dyDescent="0.2">
      <c r="C246" s="5" t="s">
        <v>7</v>
      </c>
      <c r="F246"/>
      <c r="G246"/>
      <c r="H246" s="1">
        <v>255</v>
      </c>
      <c r="I246" s="1" t="s">
        <v>256</v>
      </c>
    </row>
    <row r="247" spans="3:9" x14ac:dyDescent="0.2">
      <c r="C247" s="5" t="s">
        <v>8</v>
      </c>
      <c r="F247"/>
      <c r="G247"/>
      <c r="H247" s="1">
        <v>256</v>
      </c>
      <c r="I247" s="1" t="s">
        <v>257</v>
      </c>
    </row>
    <row r="248" spans="3:9" x14ac:dyDescent="0.2">
      <c r="C248" s="5" t="s">
        <v>9</v>
      </c>
      <c r="F248"/>
      <c r="G248"/>
      <c r="H248" s="1">
        <v>257</v>
      </c>
      <c r="I248" s="1" t="s">
        <v>258</v>
      </c>
    </row>
    <row r="249" spans="3:9" x14ac:dyDescent="0.2">
      <c r="C249" s="5" t="s">
        <v>10</v>
      </c>
      <c r="F249"/>
      <c r="G249"/>
      <c r="H249" s="1">
        <v>258</v>
      </c>
      <c r="I249" s="1" t="s">
        <v>259</v>
      </c>
    </row>
    <row r="250" spans="3:9" x14ac:dyDescent="0.2">
      <c r="C250" s="5" t="s">
        <v>11</v>
      </c>
      <c r="F250"/>
      <c r="G250"/>
      <c r="H250" s="1">
        <v>259</v>
      </c>
      <c r="I250" s="1" t="s">
        <v>260</v>
      </c>
    </row>
    <row r="251" spans="3:9" x14ac:dyDescent="0.2">
      <c r="C251" s="5" t="s">
        <v>12</v>
      </c>
      <c r="F251"/>
      <c r="G251"/>
      <c r="H251" s="1">
        <v>260</v>
      </c>
      <c r="I251" s="1" t="s">
        <v>261</v>
      </c>
    </row>
    <row r="252" spans="3:9" x14ac:dyDescent="0.2">
      <c r="C252" s="5" t="s">
        <v>13</v>
      </c>
      <c r="F252"/>
      <c r="G252"/>
      <c r="H252" s="1">
        <v>261</v>
      </c>
      <c r="I252" s="1" t="s">
        <v>262</v>
      </c>
    </row>
    <row r="253" spans="3:9" x14ac:dyDescent="0.2">
      <c r="C253" s="5" t="s">
        <v>14</v>
      </c>
      <c r="F253"/>
      <c r="G253"/>
      <c r="H253" s="1">
        <v>262</v>
      </c>
      <c r="I253" s="1" t="s">
        <v>263</v>
      </c>
    </row>
    <row r="254" spans="3:9" x14ac:dyDescent="0.2">
      <c r="C254" s="5" t="s">
        <v>15</v>
      </c>
      <c r="F254"/>
      <c r="G254"/>
      <c r="H254" s="1">
        <v>263</v>
      </c>
      <c r="I254" s="1" t="s">
        <v>264</v>
      </c>
    </row>
    <row r="255" spans="3:9" x14ac:dyDescent="0.2">
      <c r="C255" s="5" t="s">
        <v>16</v>
      </c>
      <c r="F255"/>
      <c r="G255"/>
      <c r="H255" s="1">
        <v>264</v>
      </c>
      <c r="I255" s="1" t="s">
        <v>265</v>
      </c>
    </row>
    <row r="256" spans="3:9" x14ac:dyDescent="0.2">
      <c r="C256" s="5" t="s">
        <v>17</v>
      </c>
      <c r="F256"/>
      <c r="G256"/>
      <c r="H256" s="1">
        <v>265</v>
      </c>
      <c r="I256" s="1" t="s">
        <v>266</v>
      </c>
    </row>
    <row r="257" spans="3:9" x14ac:dyDescent="0.2">
      <c r="C257" s="5" t="s">
        <v>18</v>
      </c>
      <c r="F257"/>
      <c r="G257"/>
      <c r="H257" s="1">
        <v>266</v>
      </c>
      <c r="I257" s="1" t="s">
        <v>267</v>
      </c>
    </row>
    <row r="258" spans="3:9" x14ac:dyDescent="0.2">
      <c r="C258" s="5" t="s">
        <v>19</v>
      </c>
      <c r="F258"/>
      <c r="G258"/>
      <c r="H258" s="1">
        <v>267</v>
      </c>
      <c r="I258" s="1" t="s">
        <v>268</v>
      </c>
    </row>
    <row r="259" spans="3:9" x14ac:dyDescent="0.2">
      <c r="C259" s="5" t="s">
        <v>20</v>
      </c>
      <c r="F259"/>
      <c r="G259"/>
      <c r="H259" s="1">
        <v>272</v>
      </c>
      <c r="I259" s="1" t="s">
        <v>269</v>
      </c>
    </row>
    <row r="260" spans="3:9" x14ac:dyDescent="0.2">
      <c r="C260" s="5" t="s">
        <v>21</v>
      </c>
      <c r="F260"/>
      <c r="G260"/>
      <c r="H260" s="1">
        <v>273</v>
      </c>
      <c r="I260" s="1" t="s">
        <v>270</v>
      </c>
    </row>
    <row r="261" spans="3:9" x14ac:dyDescent="0.2">
      <c r="C261" s="5" t="s">
        <v>22</v>
      </c>
      <c r="F261"/>
      <c r="G261"/>
      <c r="H261" s="1">
        <v>274</v>
      </c>
      <c r="I261" s="1" t="s">
        <v>271</v>
      </c>
    </row>
    <row r="262" spans="3:9" x14ac:dyDescent="0.2">
      <c r="C262" s="5" t="s">
        <v>23</v>
      </c>
      <c r="F262"/>
      <c r="G262"/>
      <c r="H262" s="1">
        <v>275</v>
      </c>
      <c r="I262" s="1" t="s">
        <v>272</v>
      </c>
    </row>
    <row r="263" spans="3:9" x14ac:dyDescent="0.2">
      <c r="C263" s="5" t="s">
        <v>24</v>
      </c>
      <c r="F263"/>
      <c r="G263"/>
      <c r="H263" s="1">
        <v>276</v>
      </c>
      <c r="I263" s="1" t="s">
        <v>273</v>
      </c>
    </row>
    <row r="264" spans="3:9" x14ac:dyDescent="0.2">
      <c r="C264" s="5" t="s">
        <v>25</v>
      </c>
      <c r="F264"/>
      <c r="G264"/>
      <c r="H264" s="1">
        <v>278</v>
      </c>
      <c r="I264" s="1" t="s">
        <v>274</v>
      </c>
    </row>
    <row r="265" spans="3:9" x14ac:dyDescent="0.2">
      <c r="C265" s="5" t="s">
        <v>26</v>
      </c>
      <c r="F265"/>
      <c r="G265"/>
      <c r="H265" s="1">
        <v>279</v>
      </c>
      <c r="I265" s="1" t="s">
        <v>275</v>
      </c>
    </row>
    <row r="266" spans="3:9" x14ac:dyDescent="0.2">
      <c r="C266" s="5" t="s">
        <v>27</v>
      </c>
      <c r="F266"/>
      <c r="G266"/>
      <c r="H266" s="1">
        <v>277</v>
      </c>
      <c r="I266" s="1" t="s">
        <v>276</v>
      </c>
    </row>
    <row r="267" spans="3:9" x14ac:dyDescent="0.2">
      <c r="C267" s="5" t="s">
        <v>28</v>
      </c>
      <c r="F267"/>
      <c r="G267"/>
      <c r="H267" s="1">
        <v>280</v>
      </c>
      <c r="I267" s="1" t="s">
        <v>277</v>
      </c>
    </row>
    <row r="268" spans="3:9" x14ac:dyDescent="0.2">
      <c r="C268" s="5" t="s">
        <v>29</v>
      </c>
      <c r="F268"/>
      <c r="G268"/>
      <c r="H268" s="1">
        <v>281</v>
      </c>
      <c r="I268" s="1" t="s">
        <v>278</v>
      </c>
    </row>
    <row r="269" spans="3:9" x14ac:dyDescent="0.2">
      <c r="C269" s="5" t="s">
        <v>30</v>
      </c>
      <c r="F269"/>
      <c r="G269"/>
      <c r="H269" s="1">
        <v>289</v>
      </c>
      <c r="I269" s="1" t="s">
        <v>279</v>
      </c>
    </row>
    <row r="270" spans="3:9" x14ac:dyDescent="0.2">
      <c r="C270" s="5" t="s">
        <v>31</v>
      </c>
      <c r="F270"/>
      <c r="G270"/>
      <c r="H270" s="1">
        <v>290</v>
      </c>
      <c r="I270" s="1" t="s">
        <v>280</v>
      </c>
    </row>
    <row r="271" spans="3:9" x14ac:dyDescent="0.2">
      <c r="C271" s="5" t="s">
        <v>32</v>
      </c>
      <c r="F271"/>
      <c r="G271"/>
      <c r="H271" s="1">
        <v>291</v>
      </c>
      <c r="I271" s="1" t="s">
        <v>612</v>
      </c>
    </row>
    <row r="272" spans="3:9" x14ac:dyDescent="0.2">
      <c r="C272" s="5" t="s">
        <v>33</v>
      </c>
      <c r="F272"/>
      <c r="G272"/>
      <c r="H272" s="1">
        <v>292</v>
      </c>
      <c r="I272" s="1" t="s">
        <v>613</v>
      </c>
    </row>
    <row r="273" spans="3:9" x14ac:dyDescent="0.2">
      <c r="C273" s="5" t="s">
        <v>34</v>
      </c>
      <c r="F273"/>
      <c r="G273"/>
      <c r="H273" s="1">
        <v>293</v>
      </c>
      <c r="I273" s="1" t="s">
        <v>614</v>
      </c>
    </row>
    <row r="274" spans="3:9" x14ac:dyDescent="0.2">
      <c r="C274" s="5" t="s">
        <v>35</v>
      </c>
      <c r="F274"/>
      <c r="G274"/>
      <c r="H274" s="1">
        <v>294</v>
      </c>
      <c r="I274" s="1" t="s">
        <v>615</v>
      </c>
    </row>
    <row r="275" spans="3:9" x14ac:dyDescent="0.2">
      <c r="C275" s="5" t="s">
        <v>36</v>
      </c>
      <c r="F275"/>
      <c r="G275"/>
      <c r="H275" s="1">
        <v>295</v>
      </c>
      <c r="I275" s="1" t="s">
        <v>616</v>
      </c>
    </row>
    <row r="276" spans="3:9" x14ac:dyDescent="0.2">
      <c r="C276" s="5" t="s">
        <v>37</v>
      </c>
      <c r="F276"/>
      <c r="G276"/>
      <c r="H276" s="1">
        <v>296</v>
      </c>
      <c r="I276" s="1" t="s">
        <v>617</v>
      </c>
    </row>
    <row r="277" spans="3:9" x14ac:dyDescent="0.2">
      <c r="C277" s="5" t="s">
        <v>38</v>
      </c>
      <c r="F277"/>
      <c r="G277"/>
      <c r="H277" s="1">
        <v>297</v>
      </c>
      <c r="I277" s="1" t="s">
        <v>618</v>
      </c>
    </row>
    <row r="278" spans="3:9" x14ac:dyDescent="0.2">
      <c r="C278" s="5" t="s">
        <v>39</v>
      </c>
      <c r="F278"/>
      <c r="G278"/>
      <c r="H278" s="1">
        <v>298</v>
      </c>
      <c r="I278" s="1" t="s">
        <v>619</v>
      </c>
    </row>
    <row r="279" spans="3:9" x14ac:dyDescent="0.2">
      <c r="C279" s="5" t="s">
        <v>40</v>
      </c>
      <c r="F279"/>
      <c r="G279"/>
      <c r="H279" s="1">
        <v>299</v>
      </c>
      <c r="I279" s="1" t="s">
        <v>620</v>
      </c>
    </row>
    <row r="280" spans="3:9" x14ac:dyDescent="0.2">
      <c r="C280" s="5" t="s">
        <v>41</v>
      </c>
      <c r="F280"/>
      <c r="G280"/>
      <c r="H280" s="1">
        <v>300</v>
      </c>
      <c r="I280" s="1" t="s">
        <v>281</v>
      </c>
    </row>
    <row r="281" spans="3:9" x14ac:dyDescent="0.2">
      <c r="C281" s="5" t="s">
        <v>42</v>
      </c>
      <c r="F281"/>
      <c r="G281"/>
      <c r="H281" s="1">
        <v>301</v>
      </c>
      <c r="I281" s="1" t="s">
        <v>282</v>
      </c>
    </row>
    <row r="282" spans="3:9" x14ac:dyDescent="0.2">
      <c r="C282" s="5" t="s">
        <v>43</v>
      </c>
      <c r="F282"/>
      <c r="G282"/>
      <c r="H282" s="1">
        <v>302</v>
      </c>
      <c r="I282" s="1" t="s">
        <v>283</v>
      </c>
    </row>
    <row r="283" spans="3:9" x14ac:dyDescent="0.2">
      <c r="C283" s="5" t="s">
        <v>44</v>
      </c>
      <c r="F283"/>
      <c r="G283"/>
      <c r="H283" s="1">
        <v>303</v>
      </c>
      <c r="I283" s="1" t="s">
        <v>284</v>
      </c>
    </row>
    <row r="284" spans="3:9" x14ac:dyDescent="0.2">
      <c r="C284" s="5" t="s">
        <v>45</v>
      </c>
      <c r="F284"/>
      <c r="G284"/>
      <c r="H284" s="1">
        <v>304</v>
      </c>
      <c r="I284" s="1" t="s">
        <v>285</v>
      </c>
    </row>
    <row r="285" spans="3:9" x14ac:dyDescent="0.2">
      <c r="C285" s="5" t="s">
        <v>46</v>
      </c>
      <c r="F285"/>
      <c r="G285"/>
      <c r="H285" s="1">
        <v>305</v>
      </c>
      <c r="I285" s="1" t="s">
        <v>286</v>
      </c>
    </row>
    <row r="286" spans="3:9" x14ac:dyDescent="0.2">
      <c r="C286" s="5" t="s">
        <v>47</v>
      </c>
      <c r="F286"/>
      <c r="G286"/>
      <c r="H286" s="1">
        <v>306</v>
      </c>
      <c r="I286" s="1" t="s">
        <v>287</v>
      </c>
    </row>
    <row r="287" spans="3:9" x14ac:dyDescent="0.2">
      <c r="C287" s="5" t="s">
        <v>48</v>
      </c>
      <c r="F287"/>
      <c r="G287"/>
      <c r="H287" s="1">
        <v>307</v>
      </c>
      <c r="I287" s="1" t="s">
        <v>288</v>
      </c>
    </row>
    <row r="288" spans="3:9" x14ac:dyDescent="0.2">
      <c r="C288" s="5" t="s">
        <v>49</v>
      </c>
      <c r="F288"/>
      <c r="G288"/>
      <c r="H288" s="1">
        <v>308</v>
      </c>
      <c r="I288" s="1" t="s">
        <v>289</v>
      </c>
    </row>
    <row r="289" spans="3:9" x14ac:dyDescent="0.2">
      <c r="C289" s="5" t="s">
        <v>50</v>
      </c>
      <c r="F289"/>
      <c r="G289"/>
      <c r="H289" s="1">
        <v>309</v>
      </c>
      <c r="I289" s="1" t="s">
        <v>290</v>
      </c>
    </row>
    <row r="290" spans="3:9" x14ac:dyDescent="0.2">
      <c r="C290" s="5" t="s">
        <v>51</v>
      </c>
      <c r="F290"/>
      <c r="G290"/>
      <c r="H290" s="1">
        <v>310</v>
      </c>
      <c r="I290" s="1" t="s">
        <v>291</v>
      </c>
    </row>
    <row r="291" spans="3:9" x14ac:dyDescent="0.2">
      <c r="C291" s="5" t="s">
        <v>52</v>
      </c>
      <c r="F291"/>
      <c r="G291"/>
      <c r="H291" s="1">
        <v>311</v>
      </c>
      <c r="I291" s="1" t="s">
        <v>292</v>
      </c>
    </row>
    <row r="292" spans="3:9" x14ac:dyDescent="0.2">
      <c r="C292" s="5" t="s">
        <v>53</v>
      </c>
      <c r="F292"/>
      <c r="G292"/>
      <c r="H292" s="1">
        <v>312</v>
      </c>
      <c r="I292" s="1" t="s">
        <v>293</v>
      </c>
    </row>
    <row r="293" spans="3:9" x14ac:dyDescent="0.2">
      <c r="C293" s="5" t="s">
        <v>54</v>
      </c>
      <c r="F293"/>
      <c r="G293"/>
      <c r="H293" s="1">
        <v>313</v>
      </c>
      <c r="I293" s="1" t="s">
        <v>294</v>
      </c>
    </row>
    <row r="294" spans="3:9" x14ac:dyDescent="0.2">
      <c r="C294" s="5" t="s">
        <v>55</v>
      </c>
      <c r="F294"/>
      <c r="G294"/>
      <c r="H294" s="1">
        <v>314</v>
      </c>
      <c r="I294" s="1" t="s">
        <v>295</v>
      </c>
    </row>
    <row r="295" spans="3:9" x14ac:dyDescent="0.2">
      <c r="C295" s="5" t="s">
        <v>56</v>
      </c>
      <c r="F295"/>
      <c r="G295"/>
      <c r="H295" s="1">
        <v>315</v>
      </c>
      <c r="I295" s="1" t="s">
        <v>296</v>
      </c>
    </row>
    <row r="296" spans="3:9" x14ac:dyDescent="0.2">
      <c r="C296" s="5" t="s">
        <v>57</v>
      </c>
      <c r="F296"/>
      <c r="G296"/>
      <c r="H296" s="1">
        <v>316</v>
      </c>
      <c r="I296" s="1" t="s">
        <v>297</v>
      </c>
    </row>
    <row r="297" spans="3:9" x14ac:dyDescent="0.2">
      <c r="C297" s="5" t="s">
        <v>58</v>
      </c>
      <c r="F297"/>
      <c r="G297"/>
      <c r="H297" s="1">
        <v>317</v>
      </c>
      <c r="I297" s="1" t="s">
        <v>298</v>
      </c>
    </row>
    <row r="298" spans="3:9" x14ac:dyDescent="0.2">
      <c r="C298" s="5" t="s">
        <v>59</v>
      </c>
      <c r="F298"/>
      <c r="G298"/>
      <c r="H298" s="1">
        <v>319</v>
      </c>
      <c r="I298" s="1" t="s">
        <v>299</v>
      </c>
    </row>
    <row r="299" spans="3:9" x14ac:dyDescent="0.2">
      <c r="C299" s="5" t="s">
        <v>60</v>
      </c>
      <c r="F299"/>
      <c r="G299"/>
      <c r="H299" s="1">
        <v>320</v>
      </c>
      <c r="I299" s="1" t="s">
        <v>300</v>
      </c>
    </row>
    <row r="300" spans="3:9" x14ac:dyDescent="0.2">
      <c r="C300" s="5" t="s">
        <v>61</v>
      </c>
      <c r="F300"/>
      <c r="G300"/>
      <c r="H300" s="1">
        <v>323</v>
      </c>
      <c r="I300" s="1" t="s">
        <v>301</v>
      </c>
    </row>
    <row r="301" spans="3:9" x14ac:dyDescent="0.2">
      <c r="C301" s="5" t="s">
        <v>62</v>
      </c>
      <c r="F301"/>
      <c r="G301"/>
      <c r="H301" s="1">
        <v>321</v>
      </c>
      <c r="I301" s="1" t="s">
        <v>302</v>
      </c>
    </row>
    <row r="302" spans="3:9" x14ac:dyDescent="0.2">
      <c r="C302" s="5" t="s">
        <v>63</v>
      </c>
      <c r="F302"/>
      <c r="G302"/>
      <c r="H302" s="1">
        <v>322</v>
      </c>
      <c r="I302" s="1" t="s">
        <v>303</v>
      </c>
    </row>
    <row r="303" spans="3:9" x14ac:dyDescent="0.2">
      <c r="C303" s="5" t="s">
        <v>64</v>
      </c>
      <c r="F303"/>
      <c r="G303"/>
      <c r="H303" s="1">
        <v>325</v>
      </c>
      <c r="I303" s="1" t="s">
        <v>304</v>
      </c>
    </row>
    <row r="304" spans="3:9" x14ac:dyDescent="0.2">
      <c r="C304" s="5" t="s">
        <v>65</v>
      </c>
      <c r="F304"/>
      <c r="G304"/>
      <c r="H304" s="1">
        <v>326</v>
      </c>
      <c r="I304" s="1" t="s">
        <v>305</v>
      </c>
    </row>
    <row r="305" spans="3:9" x14ac:dyDescent="0.2">
      <c r="C305" s="5" t="s">
        <v>66</v>
      </c>
      <c r="F305"/>
      <c r="G305"/>
      <c r="H305" s="1">
        <v>327</v>
      </c>
      <c r="I305" s="1" t="s">
        <v>306</v>
      </c>
    </row>
    <row r="306" spans="3:9" x14ac:dyDescent="0.2">
      <c r="C306" s="5" t="s">
        <v>445</v>
      </c>
      <c r="F306"/>
      <c r="G306"/>
      <c r="H306" s="1">
        <v>328</v>
      </c>
      <c r="I306" s="1" t="s">
        <v>307</v>
      </c>
    </row>
    <row r="307" spans="3:9" x14ac:dyDescent="0.2">
      <c r="C307" s="5" t="s">
        <v>446</v>
      </c>
      <c r="F307"/>
      <c r="G307"/>
      <c r="H307" s="1">
        <v>339</v>
      </c>
      <c r="I307" s="1" t="s">
        <v>308</v>
      </c>
    </row>
    <row r="308" spans="3:9" x14ac:dyDescent="0.2">
      <c r="C308" s="5" t="s">
        <v>447</v>
      </c>
      <c r="F308"/>
      <c r="G308"/>
      <c r="H308" s="1">
        <v>340</v>
      </c>
      <c r="I308" s="1" t="s">
        <v>309</v>
      </c>
    </row>
    <row r="309" spans="3:9" x14ac:dyDescent="0.2">
      <c r="C309" s="5" t="s">
        <v>448</v>
      </c>
      <c r="F309"/>
      <c r="G309"/>
      <c r="H309" s="1">
        <v>341</v>
      </c>
      <c r="I309" s="1" t="s">
        <v>310</v>
      </c>
    </row>
    <row r="310" spans="3:9" x14ac:dyDescent="0.2">
      <c r="C310" s="5" t="s">
        <v>449</v>
      </c>
      <c r="F310"/>
      <c r="G310"/>
      <c r="H310" s="1">
        <v>342</v>
      </c>
      <c r="I310" s="1" t="s">
        <v>311</v>
      </c>
    </row>
    <row r="311" spans="3:9" x14ac:dyDescent="0.2">
      <c r="C311" s="5" t="s">
        <v>450</v>
      </c>
      <c r="F311"/>
      <c r="G311"/>
      <c r="H311" s="1">
        <v>344</v>
      </c>
      <c r="I311" s="1" t="s">
        <v>312</v>
      </c>
    </row>
    <row r="312" spans="3:9" x14ac:dyDescent="0.2">
      <c r="C312" s="5" t="s">
        <v>451</v>
      </c>
      <c r="F312"/>
      <c r="G312"/>
      <c r="H312" s="1">
        <v>345</v>
      </c>
      <c r="I312" s="1" t="s">
        <v>313</v>
      </c>
    </row>
    <row r="313" spans="3:9" x14ac:dyDescent="0.2">
      <c r="C313" s="5" t="s">
        <v>452</v>
      </c>
      <c r="F313"/>
      <c r="G313"/>
      <c r="H313" s="1">
        <v>330</v>
      </c>
      <c r="I313" s="1" t="s">
        <v>314</v>
      </c>
    </row>
    <row r="314" spans="3:9" x14ac:dyDescent="0.2">
      <c r="C314" s="5" t="s">
        <v>453</v>
      </c>
      <c r="F314"/>
      <c r="G314"/>
      <c r="H314" s="1">
        <v>331</v>
      </c>
      <c r="I314" s="1" t="s">
        <v>315</v>
      </c>
    </row>
    <row r="315" spans="3:9" x14ac:dyDescent="0.2">
      <c r="C315" s="5" t="s">
        <v>454</v>
      </c>
      <c r="F315"/>
      <c r="G315"/>
      <c r="H315" s="1">
        <v>332</v>
      </c>
      <c r="I315" s="1" t="s">
        <v>316</v>
      </c>
    </row>
    <row r="316" spans="3:9" x14ac:dyDescent="0.2">
      <c r="C316" s="5" t="s">
        <v>455</v>
      </c>
      <c r="F316"/>
      <c r="G316"/>
      <c r="H316" s="1">
        <v>333</v>
      </c>
      <c r="I316" s="1" t="s">
        <v>317</v>
      </c>
    </row>
    <row r="317" spans="3:9" x14ac:dyDescent="0.2">
      <c r="C317" s="5" t="s">
        <v>456</v>
      </c>
      <c r="F317"/>
      <c r="G317"/>
      <c r="H317" s="1">
        <v>334</v>
      </c>
      <c r="I317" s="1" t="s">
        <v>318</v>
      </c>
    </row>
    <row r="318" spans="3:9" x14ac:dyDescent="0.2">
      <c r="C318" s="5" t="s">
        <v>457</v>
      </c>
      <c r="F318"/>
      <c r="G318"/>
      <c r="H318" s="1">
        <v>336</v>
      </c>
      <c r="I318" s="1" t="s">
        <v>319</v>
      </c>
    </row>
    <row r="319" spans="3:9" x14ac:dyDescent="0.2">
      <c r="C319" s="5" t="s">
        <v>458</v>
      </c>
      <c r="F319"/>
      <c r="G319"/>
      <c r="H319" s="1">
        <v>337</v>
      </c>
      <c r="I319" s="1" t="s">
        <v>320</v>
      </c>
    </row>
    <row r="320" spans="3:9" x14ac:dyDescent="0.2">
      <c r="C320" s="5" t="s">
        <v>459</v>
      </c>
      <c r="F320"/>
      <c r="G320"/>
      <c r="H320" s="1">
        <v>338</v>
      </c>
      <c r="I320" s="1" t="s">
        <v>321</v>
      </c>
    </row>
    <row r="321" spans="3:9" x14ac:dyDescent="0.2">
      <c r="C321" s="5" t="s">
        <v>460</v>
      </c>
      <c r="F321"/>
      <c r="G321"/>
      <c r="H321" s="1">
        <v>329</v>
      </c>
      <c r="I321" s="1" t="s">
        <v>322</v>
      </c>
    </row>
    <row r="322" spans="3:9" x14ac:dyDescent="0.2">
      <c r="C322" s="5" t="s">
        <v>461</v>
      </c>
      <c r="F322"/>
      <c r="G322"/>
      <c r="H322" s="1">
        <v>346</v>
      </c>
      <c r="I322" s="1" t="s">
        <v>323</v>
      </c>
    </row>
    <row r="323" spans="3:9" x14ac:dyDescent="0.2">
      <c r="C323" s="5" t="s">
        <v>462</v>
      </c>
      <c r="F323"/>
      <c r="G323"/>
      <c r="H323" s="1">
        <v>347</v>
      </c>
      <c r="I323" s="1" t="s">
        <v>324</v>
      </c>
    </row>
    <row r="324" spans="3:9" x14ac:dyDescent="0.2">
      <c r="C324" s="5" t="s">
        <v>463</v>
      </c>
      <c r="F324"/>
      <c r="G324"/>
      <c r="H324" s="1">
        <v>409</v>
      </c>
      <c r="I324" s="1" t="s">
        <v>325</v>
      </c>
    </row>
    <row r="325" spans="3:9" x14ac:dyDescent="0.2">
      <c r="C325" s="5" t="s">
        <v>464</v>
      </c>
      <c r="F325"/>
      <c r="G325"/>
      <c r="H325" s="1">
        <v>410</v>
      </c>
      <c r="I325" s="1" t="s">
        <v>326</v>
      </c>
    </row>
    <row r="326" spans="3:9" x14ac:dyDescent="0.2">
      <c r="C326" s="5" t="s">
        <v>465</v>
      </c>
      <c r="F326"/>
      <c r="G326"/>
      <c r="H326" s="1">
        <v>411</v>
      </c>
      <c r="I326" s="1" t="s">
        <v>327</v>
      </c>
    </row>
    <row r="327" spans="3:9" x14ac:dyDescent="0.2">
      <c r="C327" s="5" t="s">
        <v>466</v>
      </c>
      <c r="F327"/>
      <c r="G327"/>
      <c r="H327" s="1">
        <v>412</v>
      </c>
      <c r="I327" s="1" t="s">
        <v>328</v>
      </c>
    </row>
    <row r="328" spans="3:9" x14ac:dyDescent="0.2">
      <c r="C328" s="5" t="s">
        <v>467</v>
      </c>
      <c r="F328"/>
      <c r="G328"/>
      <c r="H328" s="1">
        <v>413</v>
      </c>
      <c r="I328" s="1" t="s">
        <v>629</v>
      </c>
    </row>
    <row r="329" spans="3:9" x14ac:dyDescent="0.2">
      <c r="C329" s="5" t="s">
        <v>468</v>
      </c>
      <c r="F329"/>
      <c r="G329"/>
      <c r="H329" s="1">
        <v>414</v>
      </c>
      <c r="I329" s="1" t="s">
        <v>630</v>
      </c>
    </row>
    <row r="330" spans="3:9" x14ac:dyDescent="0.2">
      <c r="C330" s="5" t="s">
        <v>469</v>
      </c>
      <c r="F330"/>
      <c r="G330"/>
      <c r="H330" s="1">
        <v>415</v>
      </c>
      <c r="I330" s="1" t="s">
        <v>631</v>
      </c>
    </row>
    <row r="331" spans="3:9" x14ac:dyDescent="0.2">
      <c r="C331" s="5" t="s">
        <v>470</v>
      </c>
      <c r="F331"/>
      <c r="G331"/>
      <c r="H331" s="1">
        <v>416</v>
      </c>
      <c r="I331" s="1" t="s">
        <v>329</v>
      </c>
    </row>
    <row r="332" spans="3:9" x14ac:dyDescent="0.2">
      <c r="C332" s="5" t="s">
        <v>471</v>
      </c>
      <c r="F332"/>
      <c r="G332"/>
      <c r="H332" s="1">
        <v>349</v>
      </c>
      <c r="I332" s="1" t="s">
        <v>330</v>
      </c>
    </row>
    <row r="333" spans="3:9" x14ac:dyDescent="0.2">
      <c r="C333" s="5" t="s">
        <v>472</v>
      </c>
      <c r="F333"/>
      <c r="G333"/>
      <c r="H333" s="1">
        <v>350</v>
      </c>
      <c r="I333" s="1" t="s">
        <v>331</v>
      </c>
    </row>
    <row r="334" spans="3:9" x14ac:dyDescent="0.2">
      <c r="C334" s="5" t="s">
        <v>473</v>
      </c>
      <c r="F334"/>
      <c r="G334"/>
      <c r="H334" s="1">
        <v>351</v>
      </c>
      <c r="I334" s="1" t="s">
        <v>332</v>
      </c>
    </row>
    <row r="335" spans="3:9" x14ac:dyDescent="0.2">
      <c r="C335" s="5" t="s">
        <v>474</v>
      </c>
      <c r="F335"/>
      <c r="G335"/>
      <c r="H335" s="1">
        <v>352</v>
      </c>
      <c r="I335" s="1" t="s">
        <v>333</v>
      </c>
    </row>
    <row r="336" spans="3:9" x14ac:dyDescent="0.2">
      <c r="C336" s="5" t="s">
        <v>475</v>
      </c>
      <c r="F336"/>
      <c r="G336"/>
      <c r="H336" s="1">
        <v>353</v>
      </c>
      <c r="I336" s="1" t="s">
        <v>334</v>
      </c>
    </row>
    <row r="337" spans="3:9" x14ac:dyDescent="0.2">
      <c r="C337" s="5" t="s">
        <v>476</v>
      </c>
      <c r="F337"/>
      <c r="G337"/>
      <c r="H337" s="1">
        <v>354</v>
      </c>
      <c r="I337" s="1" t="s">
        <v>335</v>
      </c>
    </row>
    <row r="338" spans="3:9" x14ac:dyDescent="0.2">
      <c r="C338" s="5" t="s">
        <v>477</v>
      </c>
      <c r="F338"/>
      <c r="G338"/>
      <c r="H338" s="1">
        <v>355</v>
      </c>
      <c r="I338" s="1" t="s">
        <v>336</v>
      </c>
    </row>
    <row r="339" spans="3:9" x14ac:dyDescent="0.2">
      <c r="C339" s="5" t="s">
        <v>478</v>
      </c>
      <c r="F339"/>
      <c r="G339"/>
      <c r="H339" s="1">
        <v>356</v>
      </c>
      <c r="I339" s="1" t="s">
        <v>337</v>
      </c>
    </row>
    <row r="340" spans="3:9" x14ac:dyDescent="0.2">
      <c r="C340" s="5" t="s">
        <v>479</v>
      </c>
      <c r="F340"/>
      <c r="G340"/>
      <c r="H340" s="1">
        <v>371</v>
      </c>
      <c r="I340" s="1" t="s">
        <v>338</v>
      </c>
    </row>
    <row r="341" spans="3:9" x14ac:dyDescent="0.2">
      <c r="C341" s="5" t="s">
        <v>480</v>
      </c>
      <c r="F341"/>
      <c r="G341"/>
      <c r="H341" s="1">
        <v>372</v>
      </c>
      <c r="I341" s="1" t="s">
        <v>339</v>
      </c>
    </row>
    <row r="342" spans="3:9" x14ac:dyDescent="0.2">
      <c r="C342" s="5" t="s">
        <v>481</v>
      </c>
      <c r="F342"/>
      <c r="G342"/>
      <c r="H342" s="1">
        <v>373</v>
      </c>
      <c r="I342" s="1" t="s">
        <v>340</v>
      </c>
    </row>
    <row r="343" spans="3:9" x14ac:dyDescent="0.2">
      <c r="C343" s="5" t="s">
        <v>482</v>
      </c>
      <c r="F343"/>
      <c r="G343"/>
      <c r="H343" s="1">
        <v>374</v>
      </c>
      <c r="I343" s="1" t="s">
        <v>341</v>
      </c>
    </row>
    <row r="344" spans="3:9" x14ac:dyDescent="0.2">
      <c r="C344" s="5" t="s">
        <v>483</v>
      </c>
      <c r="F344"/>
      <c r="G344"/>
      <c r="H344" s="1">
        <v>375</v>
      </c>
      <c r="I344" s="1" t="s">
        <v>342</v>
      </c>
    </row>
    <row r="345" spans="3:9" x14ac:dyDescent="0.2">
      <c r="C345" s="5" t="s">
        <v>484</v>
      </c>
      <c r="F345"/>
      <c r="G345"/>
      <c r="H345" s="1">
        <v>376</v>
      </c>
      <c r="I345" s="1" t="s">
        <v>343</v>
      </c>
    </row>
    <row r="346" spans="3:9" x14ac:dyDescent="0.2">
      <c r="C346" s="5" t="s">
        <v>485</v>
      </c>
      <c r="F346"/>
      <c r="G346"/>
      <c r="H346" s="1">
        <v>377</v>
      </c>
      <c r="I346" s="1" t="s">
        <v>344</v>
      </c>
    </row>
    <row r="347" spans="3:9" x14ac:dyDescent="0.2">
      <c r="C347" s="5" t="s">
        <v>486</v>
      </c>
      <c r="F347"/>
      <c r="G347"/>
      <c r="H347" s="1">
        <v>378</v>
      </c>
      <c r="I347" s="1" t="s">
        <v>345</v>
      </c>
    </row>
    <row r="348" spans="3:9" x14ac:dyDescent="0.2">
      <c r="C348" s="5" t="s">
        <v>487</v>
      </c>
      <c r="F348"/>
      <c r="G348"/>
      <c r="H348" s="1">
        <v>379</v>
      </c>
      <c r="I348" s="1" t="s">
        <v>346</v>
      </c>
    </row>
    <row r="349" spans="3:9" x14ac:dyDescent="0.2">
      <c r="C349" s="5" t="s">
        <v>488</v>
      </c>
      <c r="F349"/>
      <c r="G349"/>
      <c r="H349" s="1">
        <v>380</v>
      </c>
      <c r="I349" s="1" t="s">
        <v>347</v>
      </c>
    </row>
    <row r="350" spans="3:9" x14ac:dyDescent="0.2">
      <c r="C350" s="5" t="s">
        <v>489</v>
      </c>
      <c r="F350"/>
      <c r="G350"/>
      <c r="H350" s="1">
        <v>357</v>
      </c>
      <c r="I350" s="1" t="s">
        <v>348</v>
      </c>
    </row>
    <row r="351" spans="3:9" x14ac:dyDescent="0.2">
      <c r="C351" s="5" t="s">
        <v>490</v>
      </c>
      <c r="F351"/>
      <c r="G351"/>
      <c r="H351" s="1">
        <v>358</v>
      </c>
      <c r="I351" s="1" t="s">
        <v>349</v>
      </c>
    </row>
    <row r="352" spans="3:9" x14ac:dyDescent="0.2">
      <c r="C352" s="5" t="s">
        <v>491</v>
      </c>
      <c r="F352"/>
      <c r="G352"/>
      <c r="H352" s="1">
        <v>359</v>
      </c>
      <c r="I352" s="1" t="s">
        <v>350</v>
      </c>
    </row>
    <row r="353" spans="3:9" x14ac:dyDescent="0.2">
      <c r="C353" s="5" t="s">
        <v>492</v>
      </c>
      <c r="F353"/>
      <c r="G353"/>
      <c r="H353" s="1">
        <v>360</v>
      </c>
      <c r="I353" s="1" t="s">
        <v>351</v>
      </c>
    </row>
    <row r="354" spans="3:9" x14ac:dyDescent="0.2">
      <c r="C354" s="5" t="s">
        <v>493</v>
      </c>
      <c r="F354"/>
      <c r="G354"/>
      <c r="H354" s="1">
        <v>361</v>
      </c>
      <c r="I354" s="1" t="s">
        <v>352</v>
      </c>
    </row>
    <row r="355" spans="3:9" x14ac:dyDescent="0.2">
      <c r="C355" s="5" t="s">
        <v>494</v>
      </c>
      <c r="F355"/>
      <c r="G355"/>
      <c r="H355" s="1">
        <v>381</v>
      </c>
      <c r="I355" s="1" t="s">
        <v>353</v>
      </c>
    </row>
    <row r="356" spans="3:9" x14ac:dyDescent="0.2">
      <c r="C356" s="5" t="s">
        <v>495</v>
      </c>
      <c r="F356"/>
      <c r="G356"/>
      <c r="H356" s="1">
        <v>382</v>
      </c>
      <c r="I356" s="1" t="s">
        <v>354</v>
      </c>
    </row>
    <row r="357" spans="3:9" x14ac:dyDescent="0.2">
      <c r="C357" s="5" t="s">
        <v>496</v>
      </c>
      <c r="F357"/>
      <c r="G357"/>
      <c r="H357" s="1">
        <v>383</v>
      </c>
      <c r="I357" s="1" t="s">
        <v>355</v>
      </c>
    </row>
    <row r="358" spans="3:9" x14ac:dyDescent="0.2">
      <c r="C358" s="5" t="s">
        <v>497</v>
      </c>
      <c r="F358"/>
      <c r="G358"/>
      <c r="H358" s="1">
        <v>363</v>
      </c>
      <c r="I358" s="1" t="s">
        <v>356</v>
      </c>
    </row>
    <row r="359" spans="3:9" x14ac:dyDescent="0.2">
      <c r="C359" s="5" t="s">
        <v>498</v>
      </c>
      <c r="F359"/>
      <c r="G359"/>
      <c r="H359" s="1">
        <v>362</v>
      </c>
      <c r="I359" s="1" t="s">
        <v>357</v>
      </c>
    </row>
    <row r="360" spans="3:9" x14ac:dyDescent="0.2">
      <c r="C360" s="5" t="s">
        <v>499</v>
      </c>
      <c r="F360"/>
      <c r="G360"/>
      <c r="H360" s="1">
        <v>384</v>
      </c>
      <c r="I360" s="1" t="s">
        <v>358</v>
      </c>
    </row>
    <row r="361" spans="3:9" x14ac:dyDescent="0.2">
      <c r="C361" s="5" t="s">
        <v>500</v>
      </c>
      <c r="F361"/>
      <c r="G361"/>
      <c r="H361" s="1">
        <v>385</v>
      </c>
      <c r="I361" s="1" t="s">
        <v>359</v>
      </c>
    </row>
    <row r="362" spans="3:9" x14ac:dyDescent="0.2">
      <c r="C362" s="5" t="s">
        <v>501</v>
      </c>
      <c r="F362"/>
      <c r="G362"/>
      <c r="H362" s="1">
        <v>386</v>
      </c>
      <c r="I362" s="1" t="s">
        <v>360</v>
      </c>
    </row>
    <row r="363" spans="3:9" x14ac:dyDescent="0.2">
      <c r="C363" s="5" t="s">
        <v>502</v>
      </c>
      <c r="F363"/>
      <c r="G363"/>
      <c r="H363" s="1">
        <v>387</v>
      </c>
      <c r="I363" s="1" t="s">
        <v>361</v>
      </c>
    </row>
    <row r="364" spans="3:9" x14ac:dyDescent="0.2">
      <c r="C364" s="5" t="s">
        <v>503</v>
      </c>
      <c r="F364"/>
      <c r="G364"/>
      <c r="H364" s="1">
        <v>388</v>
      </c>
      <c r="I364" s="1" t="s">
        <v>362</v>
      </c>
    </row>
    <row r="365" spans="3:9" x14ac:dyDescent="0.2">
      <c r="C365" s="5" t="s">
        <v>504</v>
      </c>
      <c r="F365"/>
      <c r="G365"/>
      <c r="H365" s="1">
        <v>389</v>
      </c>
      <c r="I365" s="1" t="s">
        <v>363</v>
      </c>
    </row>
    <row r="366" spans="3:9" x14ac:dyDescent="0.2">
      <c r="C366" s="5" t="s">
        <v>505</v>
      </c>
      <c r="F366"/>
      <c r="G366"/>
      <c r="H366" s="1">
        <v>391</v>
      </c>
      <c r="I366" s="1" t="s">
        <v>364</v>
      </c>
    </row>
    <row r="367" spans="3:9" x14ac:dyDescent="0.2">
      <c r="C367" s="5" t="s">
        <v>506</v>
      </c>
      <c r="F367"/>
      <c r="G367"/>
      <c r="H367" s="1">
        <v>392</v>
      </c>
      <c r="I367" s="1" t="s">
        <v>365</v>
      </c>
    </row>
    <row r="368" spans="3:9" x14ac:dyDescent="0.2">
      <c r="C368" s="5" t="s">
        <v>507</v>
      </c>
      <c r="F368"/>
      <c r="G368"/>
      <c r="H368" s="1">
        <v>393</v>
      </c>
      <c r="I368" s="1" t="s">
        <v>366</v>
      </c>
    </row>
    <row r="369" spans="3:9" x14ac:dyDescent="0.2">
      <c r="C369" s="5" t="s">
        <v>508</v>
      </c>
      <c r="F369"/>
      <c r="G369"/>
      <c r="H369" s="1">
        <v>394</v>
      </c>
      <c r="I369" s="1" t="s">
        <v>367</v>
      </c>
    </row>
    <row r="370" spans="3:9" x14ac:dyDescent="0.2">
      <c r="C370" s="5" t="s">
        <v>509</v>
      </c>
      <c r="F370"/>
      <c r="G370"/>
      <c r="H370" s="1">
        <v>395</v>
      </c>
      <c r="I370" s="1" t="s">
        <v>368</v>
      </c>
    </row>
    <row r="371" spans="3:9" x14ac:dyDescent="0.2">
      <c r="C371" s="5" t="s">
        <v>510</v>
      </c>
      <c r="F371"/>
      <c r="G371"/>
      <c r="H371" s="1">
        <v>396</v>
      </c>
      <c r="I371" s="1" t="s">
        <v>369</v>
      </c>
    </row>
    <row r="372" spans="3:9" x14ac:dyDescent="0.2">
      <c r="C372" s="5" t="s">
        <v>511</v>
      </c>
      <c r="F372"/>
      <c r="G372"/>
      <c r="H372" s="1">
        <v>397</v>
      </c>
      <c r="I372" s="1" t="s">
        <v>370</v>
      </c>
    </row>
    <row r="373" spans="3:9" x14ac:dyDescent="0.2">
      <c r="C373" s="5" t="s">
        <v>512</v>
      </c>
      <c r="F373"/>
      <c r="G373"/>
      <c r="H373" s="1">
        <v>398</v>
      </c>
      <c r="I373" s="1" t="s">
        <v>371</v>
      </c>
    </row>
    <row r="374" spans="3:9" x14ac:dyDescent="0.2">
      <c r="C374" s="5" t="s">
        <v>513</v>
      </c>
      <c r="F374"/>
      <c r="G374"/>
      <c r="H374" s="1">
        <v>399</v>
      </c>
      <c r="I374" s="1" t="s">
        <v>372</v>
      </c>
    </row>
    <row r="375" spans="3:9" x14ac:dyDescent="0.2">
      <c r="C375" s="5" t="s">
        <v>514</v>
      </c>
      <c r="F375"/>
      <c r="G375"/>
      <c r="H375" s="1">
        <v>400</v>
      </c>
      <c r="I375" s="1" t="s">
        <v>373</v>
      </c>
    </row>
    <row r="376" spans="3:9" x14ac:dyDescent="0.2">
      <c r="C376" s="5" t="s">
        <v>515</v>
      </c>
      <c r="F376"/>
      <c r="G376"/>
      <c r="H376" s="1">
        <v>365</v>
      </c>
      <c r="I376" s="1" t="s">
        <v>374</v>
      </c>
    </row>
    <row r="377" spans="3:9" x14ac:dyDescent="0.2">
      <c r="C377" s="5" t="s">
        <v>516</v>
      </c>
      <c r="F377"/>
      <c r="G377"/>
      <c r="H377" s="1">
        <v>370</v>
      </c>
      <c r="I377" s="1" t="s">
        <v>375</v>
      </c>
    </row>
    <row r="378" spans="3:9" x14ac:dyDescent="0.2">
      <c r="C378" s="5" t="s">
        <v>517</v>
      </c>
      <c r="F378"/>
      <c r="G378"/>
      <c r="H378" s="1">
        <v>401</v>
      </c>
      <c r="I378" s="1" t="s">
        <v>376</v>
      </c>
    </row>
    <row r="379" spans="3:9" x14ac:dyDescent="0.2">
      <c r="C379" s="5" t="s">
        <v>518</v>
      </c>
      <c r="F379"/>
      <c r="G379"/>
      <c r="H379" s="1">
        <v>402</v>
      </c>
      <c r="I379" s="1" t="s">
        <v>377</v>
      </c>
    </row>
    <row r="380" spans="3:9" x14ac:dyDescent="0.2">
      <c r="C380" s="5" t="s">
        <v>519</v>
      </c>
      <c r="F380"/>
      <c r="G380"/>
      <c r="H380" s="1">
        <v>403</v>
      </c>
      <c r="I380" s="1" t="s">
        <v>378</v>
      </c>
    </row>
    <row r="381" spans="3:9" x14ac:dyDescent="0.2">
      <c r="C381" s="5" t="s">
        <v>520</v>
      </c>
      <c r="F381"/>
      <c r="G381"/>
      <c r="H381" s="1">
        <v>404</v>
      </c>
      <c r="I381" s="1" t="s">
        <v>379</v>
      </c>
    </row>
    <row r="382" spans="3:9" x14ac:dyDescent="0.2">
      <c r="C382" s="5" t="s">
        <v>521</v>
      </c>
      <c r="F382"/>
      <c r="G382"/>
      <c r="H382" s="1">
        <v>405</v>
      </c>
      <c r="I382" s="1" t="s">
        <v>380</v>
      </c>
    </row>
    <row r="383" spans="3:9" x14ac:dyDescent="0.2">
      <c r="C383" s="5" t="s">
        <v>522</v>
      </c>
      <c r="F383"/>
      <c r="G383"/>
      <c r="H383" s="1">
        <v>364</v>
      </c>
      <c r="I383" s="1" t="s">
        <v>381</v>
      </c>
    </row>
    <row r="384" spans="3:9" x14ac:dyDescent="0.2">
      <c r="C384" s="5" t="s">
        <v>523</v>
      </c>
      <c r="F384"/>
      <c r="G384"/>
      <c r="H384" s="1">
        <v>368</v>
      </c>
      <c r="I384" s="1" t="s">
        <v>382</v>
      </c>
    </row>
    <row r="385" spans="3:9" x14ac:dyDescent="0.2">
      <c r="C385" s="5" t="s">
        <v>524</v>
      </c>
      <c r="F385"/>
      <c r="G385"/>
      <c r="H385" s="1">
        <v>367</v>
      </c>
      <c r="I385" s="1" t="s">
        <v>383</v>
      </c>
    </row>
    <row r="386" spans="3:9" x14ac:dyDescent="0.2">
      <c r="C386" s="5" t="s">
        <v>525</v>
      </c>
      <c r="F386"/>
      <c r="G386"/>
      <c r="H386" s="1">
        <v>366</v>
      </c>
      <c r="I386" s="1" t="s">
        <v>384</v>
      </c>
    </row>
    <row r="387" spans="3:9" x14ac:dyDescent="0.2">
      <c r="C387" s="5" t="s">
        <v>526</v>
      </c>
      <c r="F387"/>
      <c r="G387"/>
      <c r="H387" s="1">
        <v>212</v>
      </c>
      <c r="I387" s="1" t="s">
        <v>385</v>
      </c>
    </row>
    <row r="388" spans="3:9" x14ac:dyDescent="0.2">
      <c r="C388" s="5" t="s">
        <v>527</v>
      </c>
      <c r="F388"/>
      <c r="G388"/>
      <c r="H388" s="1">
        <v>213</v>
      </c>
      <c r="I388" s="1" t="s">
        <v>386</v>
      </c>
    </row>
    <row r="389" spans="3:9" x14ac:dyDescent="0.2">
      <c r="C389" s="5" t="s">
        <v>528</v>
      </c>
      <c r="F389"/>
      <c r="G389"/>
      <c r="H389" s="1">
        <v>285</v>
      </c>
      <c r="I389" s="1" t="s">
        <v>387</v>
      </c>
    </row>
    <row r="390" spans="3:9" x14ac:dyDescent="0.2">
      <c r="C390" s="5" t="s">
        <v>529</v>
      </c>
      <c r="F390"/>
      <c r="G390"/>
      <c r="H390" s="1">
        <v>286</v>
      </c>
      <c r="I390" s="1" t="s">
        <v>388</v>
      </c>
    </row>
    <row r="391" spans="3:9" x14ac:dyDescent="0.2">
      <c r="C391" s="5" t="s">
        <v>530</v>
      </c>
      <c r="F391"/>
      <c r="G391"/>
      <c r="H391" s="1">
        <v>287</v>
      </c>
      <c r="I391" s="1" t="s">
        <v>389</v>
      </c>
    </row>
    <row r="392" spans="3:9" x14ac:dyDescent="0.2">
      <c r="C392" s="5" t="s">
        <v>531</v>
      </c>
      <c r="F392"/>
      <c r="G392"/>
      <c r="H392" s="1">
        <v>288</v>
      </c>
      <c r="I392" s="1" t="s">
        <v>390</v>
      </c>
    </row>
    <row r="393" spans="3:9" x14ac:dyDescent="0.2">
      <c r="C393" s="5" t="s">
        <v>532</v>
      </c>
      <c r="F393"/>
      <c r="G393"/>
      <c r="H393" s="1">
        <v>139</v>
      </c>
      <c r="I393" s="1" t="s">
        <v>391</v>
      </c>
    </row>
    <row r="394" spans="3:9" x14ac:dyDescent="0.2">
      <c r="C394" s="5" t="s">
        <v>533</v>
      </c>
      <c r="F394"/>
      <c r="G394"/>
      <c r="H394" s="1">
        <v>140</v>
      </c>
      <c r="I394" s="1" t="s">
        <v>392</v>
      </c>
    </row>
    <row r="395" spans="3:9" x14ac:dyDescent="0.2">
      <c r="C395" s="5" t="s">
        <v>534</v>
      </c>
      <c r="F395"/>
      <c r="G395"/>
      <c r="H395" s="1">
        <v>141</v>
      </c>
      <c r="I395" s="1" t="s">
        <v>396</v>
      </c>
    </row>
    <row r="396" spans="3:9" x14ac:dyDescent="0.2">
      <c r="C396" s="5" t="s">
        <v>535</v>
      </c>
      <c r="G396"/>
      <c r="H396" s="1">
        <v>103</v>
      </c>
      <c r="I396" s="1" t="s">
        <v>622</v>
      </c>
    </row>
    <row r="397" spans="3:9" x14ac:dyDescent="0.2">
      <c r="C397" s="5" t="s">
        <v>536</v>
      </c>
      <c r="G397"/>
      <c r="H397" s="1">
        <v>104</v>
      </c>
      <c r="I397" s="1" t="s">
        <v>623</v>
      </c>
    </row>
    <row r="398" spans="3:9" x14ac:dyDescent="0.2">
      <c r="C398" s="5" t="s">
        <v>537</v>
      </c>
      <c r="G398"/>
      <c r="H398" s="1">
        <v>182</v>
      </c>
      <c r="I398" s="1" t="s">
        <v>624</v>
      </c>
    </row>
    <row r="399" spans="3:9" x14ac:dyDescent="0.2">
      <c r="C399" s="5" t="s">
        <v>538</v>
      </c>
      <c r="G399"/>
      <c r="H399" s="1">
        <v>183</v>
      </c>
      <c r="I399" s="1" t="s">
        <v>625</v>
      </c>
    </row>
    <row r="400" spans="3:9" x14ac:dyDescent="0.2">
      <c r="C400" s="5" t="s">
        <v>539</v>
      </c>
      <c r="G400"/>
      <c r="H400" s="1">
        <v>343</v>
      </c>
      <c r="I400" s="1" t="s">
        <v>626</v>
      </c>
    </row>
    <row r="401" spans="3:9" x14ac:dyDescent="0.2">
      <c r="C401" s="5" t="s">
        <v>540</v>
      </c>
      <c r="G401"/>
      <c r="H401" s="1">
        <v>348</v>
      </c>
      <c r="I401" s="1" t="s">
        <v>627</v>
      </c>
    </row>
    <row r="402" spans="3:9" x14ac:dyDescent="0.2">
      <c r="C402" s="5" t="s">
        <v>541</v>
      </c>
      <c r="G402"/>
      <c r="H402" s="1">
        <v>369</v>
      </c>
      <c r="I402" s="1" t="s">
        <v>628</v>
      </c>
    </row>
    <row r="403" spans="3:9" x14ac:dyDescent="0.2">
      <c r="C403" s="5" t="s">
        <v>542</v>
      </c>
      <c r="G403"/>
      <c r="H403" s="1">
        <v>390</v>
      </c>
      <c r="I403" s="1" t="s">
        <v>621</v>
      </c>
    </row>
    <row r="404" spans="3:9" x14ac:dyDescent="0.2">
      <c r="C404" s="5" t="s">
        <v>543</v>
      </c>
      <c r="H404" s="1">
        <v>11</v>
      </c>
      <c r="I404" s="1" t="s">
        <v>589</v>
      </c>
    </row>
    <row r="405" spans="3:9" x14ac:dyDescent="0.2">
      <c r="C405" s="5" t="s">
        <v>544</v>
      </c>
      <c r="H405" s="1">
        <v>12</v>
      </c>
      <c r="I405" s="1" t="s">
        <v>590</v>
      </c>
    </row>
    <row r="406" spans="3:9" x14ac:dyDescent="0.2">
      <c r="C406" s="5" t="s">
        <v>545</v>
      </c>
      <c r="H406" s="1">
        <v>36</v>
      </c>
      <c r="I406" s="1" t="s">
        <v>591</v>
      </c>
    </row>
    <row r="407" spans="3:9" x14ac:dyDescent="0.2">
      <c r="C407" s="5" t="s">
        <v>546</v>
      </c>
      <c r="H407" s="1">
        <v>37</v>
      </c>
      <c r="I407" s="1" t="s">
        <v>592</v>
      </c>
    </row>
    <row r="408" spans="3:9" x14ac:dyDescent="0.2">
      <c r="C408" s="5" t="s">
        <v>547</v>
      </c>
      <c r="H408" s="1">
        <v>58</v>
      </c>
      <c r="I408" s="1" t="s">
        <v>441</v>
      </c>
    </row>
    <row r="409" spans="3:9" x14ac:dyDescent="0.2">
      <c r="C409" s="5" t="s">
        <v>548</v>
      </c>
      <c r="H409" s="1">
        <v>61</v>
      </c>
      <c r="I409" s="1" t="s">
        <v>442</v>
      </c>
    </row>
    <row r="410" spans="3:9" x14ac:dyDescent="0.2">
      <c r="C410" s="5" t="s">
        <v>549</v>
      </c>
      <c r="H410" s="1">
        <v>66</v>
      </c>
      <c r="I410" s="1" t="s">
        <v>593</v>
      </c>
    </row>
    <row r="411" spans="3:9" x14ac:dyDescent="0.2">
      <c r="C411" s="5" t="s">
        <v>550</v>
      </c>
      <c r="H411" s="1">
        <v>67</v>
      </c>
      <c r="I411" s="1" t="s">
        <v>443</v>
      </c>
    </row>
    <row r="412" spans="3:9" x14ac:dyDescent="0.2">
      <c r="C412" s="5" t="s">
        <v>551</v>
      </c>
      <c r="H412" s="1">
        <v>68</v>
      </c>
      <c r="I412" s="1" t="s">
        <v>444</v>
      </c>
    </row>
    <row r="413" spans="3:9" x14ac:dyDescent="0.2">
      <c r="C413" s="5" t="s">
        <v>552</v>
      </c>
      <c r="H413" s="1">
        <v>70</v>
      </c>
      <c r="I413" s="1" t="s">
        <v>581</v>
      </c>
    </row>
    <row r="414" spans="3:9" x14ac:dyDescent="0.2">
      <c r="C414" s="5" t="s">
        <v>553</v>
      </c>
      <c r="H414" s="1">
        <v>73</v>
      </c>
      <c r="I414" s="1" t="s">
        <v>582</v>
      </c>
    </row>
    <row r="415" spans="3:9" x14ac:dyDescent="0.2">
      <c r="C415" s="5" t="s">
        <v>554</v>
      </c>
      <c r="H415" s="1">
        <v>76</v>
      </c>
      <c r="I415" s="1" t="s">
        <v>583</v>
      </c>
    </row>
    <row r="416" spans="3:9" x14ac:dyDescent="0.2">
      <c r="C416" s="5" t="s">
        <v>555</v>
      </c>
      <c r="H416" s="1">
        <v>79</v>
      </c>
      <c r="I416" s="1" t="s">
        <v>584</v>
      </c>
    </row>
    <row r="417" spans="3:9" x14ac:dyDescent="0.2">
      <c r="C417" s="5" t="s">
        <v>556</v>
      </c>
      <c r="H417" s="1">
        <v>82</v>
      </c>
      <c r="I417" s="1" t="s">
        <v>585</v>
      </c>
    </row>
    <row r="418" spans="3:9" x14ac:dyDescent="0.2">
      <c r="C418" s="5" t="s">
        <v>557</v>
      </c>
      <c r="H418" s="1">
        <v>85</v>
      </c>
      <c r="I418" s="1" t="s">
        <v>586</v>
      </c>
    </row>
    <row r="419" spans="3:9" x14ac:dyDescent="0.2">
      <c r="C419" s="5" t="s">
        <v>558</v>
      </c>
      <c r="H419" s="1">
        <v>129</v>
      </c>
      <c r="I419" s="1" t="s">
        <v>587</v>
      </c>
    </row>
    <row r="420" spans="3:9" x14ac:dyDescent="0.2">
      <c r="C420" s="5" t="s">
        <v>559</v>
      </c>
      <c r="H420" s="1">
        <v>137</v>
      </c>
      <c r="I420" s="1" t="s">
        <v>594</v>
      </c>
    </row>
    <row r="421" spans="3:9" x14ac:dyDescent="0.2">
      <c r="C421" s="5" t="s">
        <v>560</v>
      </c>
      <c r="H421" s="1">
        <v>198</v>
      </c>
      <c r="I421" s="1" t="s">
        <v>595</v>
      </c>
    </row>
    <row r="422" spans="3:9" x14ac:dyDescent="0.2">
      <c r="C422" s="5" t="s">
        <v>561</v>
      </c>
      <c r="H422" s="1">
        <v>219</v>
      </c>
      <c r="I422" s="1" t="s">
        <v>596</v>
      </c>
    </row>
    <row r="423" spans="3:9" x14ac:dyDescent="0.2">
      <c r="C423" s="5" t="s">
        <v>562</v>
      </c>
      <c r="H423" s="1">
        <v>220</v>
      </c>
      <c r="I423" s="1" t="s">
        <v>588</v>
      </c>
    </row>
    <row r="424" spans="3:9" x14ac:dyDescent="0.2">
      <c r="C424" s="5" t="s">
        <v>563</v>
      </c>
      <c r="H424" s="1">
        <v>225</v>
      </c>
      <c r="I424" s="1" t="s">
        <v>597</v>
      </c>
    </row>
    <row r="425" spans="3:9" x14ac:dyDescent="0.2">
      <c r="C425" s="5" t="s">
        <v>564</v>
      </c>
      <c r="H425" s="1">
        <v>268</v>
      </c>
      <c r="I425" s="1" t="s">
        <v>598</v>
      </c>
    </row>
    <row r="426" spans="3:9" x14ac:dyDescent="0.2">
      <c r="C426" s="5" t="s">
        <v>565</v>
      </c>
      <c r="H426" s="1">
        <v>269</v>
      </c>
      <c r="I426" s="1" t="s">
        <v>599</v>
      </c>
    </row>
    <row r="427" spans="3:9" x14ac:dyDescent="0.2">
      <c r="C427" s="5" t="s">
        <v>566</v>
      </c>
      <c r="H427" s="1">
        <v>270</v>
      </c>
      <c r="I427" s="1" t="s">
        <v>600</v>
      </c>
    </row>
    <row r="428" spans="3:9" x14ac:dyDescent="0.2">
      <c r="C428" s="5" t="s">
        <v>567</v>
      </c>
      <c r="H428" s="1">
        <v>271</v>
      </c>
      <c r="I428" s="1" t="s">
        <v>601</v>
      </c>
    </row>
    <row r="429" spans="3:9" x14ac:dyDescent="0.2">
      <c r="C429" s="5" t="s">
        <v>568</v>
      </c>
      <c r="H429" s="1">
        <v>282</v>
      </c>
      <c r="I429" s="1" t="s">
        <v>602</v>
      </c>
    </row>
    <row r="430" spans="3:9" x14ac:dyDescent="0.2">
      <c r="C430" s="5" t="s">
        <v>569</v>
      </c>
      <c r="H430" s="1">
        <v>283</v>
      </c>
      <c r="I430" s="1" t="s">
        <v>603</v>
      </c>
    </row>
    <row r="431" spans="3:9" x14ac:dyDescent="0.2">
      <c r="C431" s="5" t="s">
        <v>570</v>
      </c>
      <c r="H431" s="1">
        <v>284</v>
      </c>
      <c r="I431" s="1" t="s">
        <v>604</v>
      </c>
    </row>
    <row r="432" spans="3:9" x14ac:dyDescent="0.2">
      <c r="C432" s="5" t="s">
        <v>571</v>
      </c>
      <c r="H432" s="1">
        <v>318</v>
      </c>
      <c r="I432" s="1" t="s">
        <v>605</v>
      </c>
    </row>
    <row r="433" spans="3:9" x14ac:dyDescent="0.2">
      <c r="C433" s="5" t="s">
        <v>572</v>
      </c>
      <c r="H433" s="1">
        <v>324</v>
      </c>
      <c r="I433" s="1" t="s">
        <v>606</v>
      </c>
    </row>
    <row r="434" spans="3:9" x14ac:dyDescent="0.2">
      <c r="C434" s="5" t="s">
        <v>573</v>
      </c>
      <c r="H434" s="1">
        <v>335</v>
      </c>
      <c r="I434" s="1" t="s">
        <v>607</v>
      </c>
    </row>
    <row r="435" spans="3:9" x14ac:dyDescent="0.2">
      <c r="C435" s="5" t="s">
        <v>574</v>
      </c>
      <c r="H435" s="1">
        <v>406</v>
      </c>
      <c r="I435" s="1" t="s">
        <v>608</v>
      </c>
    </row>
    <row r="436" spans="3:9" x14ac:dyDescent="0.2">
      <c r="C436" s="5" t="s">
        <v>575</v>
      </c>
      <c r="H436" s="1">
        <v>407</v>
      </c>
      <c r="I436" s="1" t="s">
        <v>609</v>
      </c>
    </row>
    <row r="437" spans="3:9" x14ac:dyDescent="0.2">
      <c r="C437" s="5" t="s">
        <v>576</v>
      </c>
      <c r="H437" s="1">
        <v>408</v>
      </c>
      <c r="I437" s="1" t="s">
        <v>610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Секретарь</cp:lastModifiedBy>
  <cp:lastPrinted>2014-10-17T08:20:55Z</cp:lastPrinted>
  <dcterms:created xsi:type="dcterms:W3CDTF">2007-11-02T02:51:47Z</dcterms:created>
  <dcterms:modified xsi:type="dcterms:W3CDTF">2014-10-17T08:20:57Z</dcterms:modified>
</cp:coreProperties>
</file>